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1106-SRf CRIB用\"/>
    </mc:Choice>
  </mc:AlternateContent>
  <bookViews>
    <workbookView xWindow="0" yWindow="0" windowWidth="17400" windowHeight="10725" tabRatio="748" firstSheet="5" activeTab="9"/>
  </bookViews>
  <sheets>
    <sheet name="srim7Be_Si" sheetId="139" r:id="rId1"/>
    <sheet name="srim7Be_Al" sheetId="106" r:id="rId2"/>
    <sheet name="srim7Be_Au" sheetId="132" r:id="rId3"/>
    <sheet name="srim7Be_C" sheetId="140" r:id="rId4"/>
    <sheet name="srim7Be_Diamond" sheetId="142" r:id="rId5"/>
    <sheet name="srim7Be_Air" sheetId="141" r:id="rId6"/>
    <sheet name="srim7Be_Kapton" sheetId="118" r:id="rId7"/>
    <sheet name="srim7Be_Mylar" sheetId="130" r:id="rId8"/>
    <sheet name="srim7Be_EJ212" sheetId="131" r:id="rId9"/>
    <sheet name="srim7Be_Havar" sheetId="143" r:id="rId10"/>
  </sheets>
  <calcPr calcId="152511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15" i="143" l="1"/>
  <c r="P214" i="143"/>
  <c r="P213" i="143"/>
  <c r="M211" i="143"/>
  <c r="M210" i="143"/>
  <c r="M209" i="143"/>
  <c r="M208" i="143"/>
  <c r="M207" i="143"/>
  <c r="M206" i="143"/>
  <c r="J189" i="143"/>
  <c r="J188" i="143"/>
  <c r="P167" i="143"/>
  <c r="P166" i="143"/>
  <c r="P165" i="143"/>
  <c r="P164" i="143"/>
  <c r="P163" i="143"/>
  <c r="M165" i="143"/>
  <c r="M164" i="143"/>
  <c r="M163" i="143"/>
  <c r="J127" i="143"/>
  <c r="J126" i="143"/>
  <c r="J125" i="143"/>
  <c r="J124" i="143"/>
  <c r="J123" i="143"/>
  <c r="J224" i="131"/>
  <c r="J223" i="131"/>
  <c r="J222" i="131"/>
  <c r="P209" i="131"/>
  <c r="P208" i="131"/>
  <c r="P207" i="131"/>
  <c r="P206" i="131"/>
  <c r="M199" i="131"/>
  <c r="M198" i="131"/>
  <c r="M197" i="131"/>
  <c r="J179" i="131"/>
  <c r="J178" i="131"/>
  <c r="J177" i="131"/>
  <c r="P164" i="131"/>
  <c r="P163" i="131"/>
  <c r="P162" i="131"/>
  <c r="P161" i="131"/>
  <c r="M154" i="131"/>
  <c r="M153" i="131"/>
  <c r="M152" i="131"/>
  <c r="J107" i="131"/>
  <c r="J106" i="131"/>
  <c r="J105" i="131"/>
  <c r="J104" i="131"/>
  <c r="J103" i="131"/>
  <c r="J102" i="131"/>
  <c r="J226" i="130"/>
  <c r="J225" i="130"/>
  <c r="J224" i="130"/>
  <c r="J223" i="130"/>
  <c r="P211" i="130"/>
  <c r="P210" i="130"/>
  <c r="P209" i="130"/>
  <c r="P208" i="130"/>
  <c r="P207" i="130"/>
  <c r="M201" i="130"/>
  <c r="M200" i="130"/>
  <c r="M199" i="130"/>
  <c r="M198" i="130"/>
  <c r="J180" i="130"/>
  <c r="J179" i="130"/>
  <c r="J178" i="130"/>
  <c r="P164" i="130"/>
  <c r="P163" i="130"/>
  <c r="P162" i="130"/>
  <c r="M156" i="130"/>
  <c r="M155" i="130"/>
  <c r="M154" i="130"/>
  <c r="M153" i="130"/>
  <c r="J110" i="130"/>
  <c r="J109" i="130"/>
  <c r="J108" i="130"/>
  <c r="J107" i="130"/>
  <c r="J106" i="130"/>
  <c r="J105" i="130"/>
  <c r="J226" i="118"/>
  <c r="J225" i="118"/>
  <c r="J224" i="118"/>
  <c r="J223" i="118"/>
  <c r="P211" i="118"/>
  <c r="P210" i="118"/>
  <c r="P209" i="118"/>
  <c r="P208" i="118"/>
  <c r="P207" i="118"/>
  <c r="M201" i="118"/>
  <c r="M200" i="118"/>
  <c r="M199" i="118"/>
  <c r="M198" i="118"/>
  <c r="J180" i="118"/>
  <c r="J179" i="118"/>
  <c r="J178" i="118"/>
  <c r="P164" i="118"/>
  <c r="P163" i="118"/>
  <c r="P162" i="118"/>
  <c r="M156" i="118"/>
  <c r="M155" i="118"/>
  <c r="M154" i="118"/>
  <c r="M153" i="118"/>
  <c r="J110" i="118"/>
  <c r="J109" i="118"/>
  <c r="J108" i="118"/>
  <c r="J107" i="118"/>
  <c r="J106" i="118"/>
  <c r="J105" i="118"/>
  <c r="J179" i="141"/>
  <c r="J178" i="141"/>
  <c r="J177" i="141"/>
  <c r="J176" i="141"/>
  <c r="J175" i="141"/>
  <c r="J225" i="141"/>
  <c r="J224" i="141"/>
  <c r="J223" i="141"/>
  <c r="J222" i="141"/>
  <c r="P208" i="141"/>
  <c r="P207" i="141"/>
  <c r="P206" i="141"/>
  <c r="P205" i="141"/>
  <c r="M199" i="141"/>
  <c r="M198" i="141"/>
  <c r="M197" i="141"/>
  <c r="P161" i="141"/>
  <c r="P160" i="141"/>
  <c r="P159" i="141"/>
  <c r="P158" i="141"/>
  <c r="P157" i="141"/>
  <c r="P156" i="141"/>
  <c r="M153" i="141"/>
  <c r="M152" i="141"/>
  <c r="M151" i="141"/>
  <c r="J103" i="141"/>
  <c r="J102" i="141"/>
  <c r="J101" i="141"/>
  <c r="J100" i="141"/>
  <c r="P217" i="142"/>
  <c r="P216" i="142"/>
  <c r="P215" i="142"/>
  <c r="M205" i="142"/>
  <c r="M204" i="142"/>
  <c r="M203" i="142"/>
  <c r="J187" i="142"/>
  <c r="J186" i="142"/>
  <c r="J185" i="142"/>
  <c r="J184" i="142"/>
  <c r="J183" i="142"/>
  <c r="P172" i="142"/>
  <c r="P171" i="142"/>
  <c r="P170" i="142"/>
  <c r="P169" i="142"/>
  <c r="M163" i="142"/>
  <c r="M162" i="142"/>
  <c r="M161" i="142"/>
  <c r="J126" i="142"/>
  <c r="J125" i="142"/>
  <c r="J124" i="142"/>
  <c r="J123" i="142"/>
  <c r="J228" i="140"/>
  <c r="J227" i="140"/>
  <c r="J226" i="140"/>
  <c r="P214" i="140"/>
  <c r="P213" i="140"/>
  <c r="P212" i="140"/>
  <c r="P211" i="140"/>
  <c r="M203" i="140"/>
  <c r="M202" i="140"/>
  <c r="M201" i="140"/>
  <c r="J183" i="140"/>
  <c r="J182" i="140"/>
  <c r="J181" i="140"/>
  <c r="J180" i="140"/>
  <c r="P169" i="140"/>
  <c r="P168" i="140"/>
  <c r="P167" i="140"/>
  <c r="P166" i="140"/>
  <c r="P165" i="140"/>
  <c r="M161" i="140"/>
  <c r="M160" i="140"/>
  <c r="M159" i="140"/>
  <c r="M158" i="140"/>
  <c r="M157" i="140"/>
  <c r="M156" i="140"/>
  <c r="J119" i="140"/>
  <c r="J118" i="140"/>
  <c r="J117" i="140"/>
  <c r="J116" i="140"/>
  <c r="J115" i="140"/>
  <c r="P215" i="132"/>
  <c r="P214" i="132"/>
  <c r="P213" i="132"/>
  <c r="M214" i="132"/>
  <c r="M213" i="132"/>
  <c r="M212" i="132"/>
  <c r="M211" i="132"/>
  <c r="J192" i="132"/>
  <c r="J191" i="132"/>
  <c r="J190" i="132"/>
  <c r="P162" i="132"/>
  <c r="P161" i="132"/>
  <c r="P160" i="132"/>
  <c r="P159" i="132"/>
  <c r="P158" i="132"/>
  <c r="P157" i="132"/>
  <c r="P156" i="132"/>
  <c r="M165" i="132"/>
  <c r="M164" i="132"/>
  <c r="M163" i="132"/>
  <c r="M162" i="132"/>
  <c r="J130" i="132"/>
  <c r="J129" i="132"/>
  <c r="J128" i="132"/>
  <c r="J127" i="132"/>
  <c r="J126" i="132"/>
  <c r="J125" i="132"/>
  <c r="J228" i="106"/>
  <c r="J227" i="106"/>
  <c r="P211" i="106"/>
  <c r="P210" i="106"/>
  <c r="P209" i="106"/>
  <c r="P208" i="106"/>
  <c r="M203" i="106"/>
  <c r="M202" i="106"/>
  <c r="M201" i="106"/>
  <c r="J183" i="106"/>
  <c r="J182" i="106"/>
  <c r="J181" i="106"/>
  <c r="J180" i="106"/>
  <c r="P163" i="106"/>
  <c r="P162" i="106"/>
  <c r="P161" i="106"/>
  <c r="P160" i="106"/>
  <c r="M160" i="106"/>
  <c r="M159" i="106"/>
  <c r="M158" i="106"/>
  <c r="M157" i="106"/>
  <c r="M156" i="106"/>
  <c r="M155" i="106"/>
  <c r="J117" i="106"/>
  <c r="J116" i="106"/>
  <c r="J115" i="106"/>
  <c r="J114" i="106"/>
  <c r="J113" i="106"/>
  <c r="J228" i="139" l="1"/>
  <c r="J227" i="139"/>
  <c r="J226" i="139"/>
  <c r="P210" i="139"/>
  <c r="P209" i="139"/>
  <c r="P208" i="139"/>
  <c r="P207" i="139"/>
  <c r="P206" i="139"/>
  <c r="M202" i="139"/>
  <c r="M201" i="139"/>
  <c r="M200" i="139"/>
  <c r="J182" i="139"/>
  <c r="J181" i="139"/>
  <c r="J180" i="139"/>
  <c r="J179" i="139"/>
  <c r="P162" i="139"/>
  <c r="P161" i="139"/>
  <c r="P160" i="139"/>
  <c r="P159" i="139"/>
  <c r="P158" i="139"/>
  <c r="M158" i="139"/>
  <c r="M157" i="139"/>
  <c r="M156" i="139"/>
  <c r="M155" i="139"/>
  <c r="M154" i="139"/>
  <c r="J114" i="139"/>
  <c r="J113" i="139"/>
  <c r="J112" i="139"/>
  <c r="J111" i="139"/>
  <c r="J221" i="131" l="1"/>
  <c r="P160" i="131"/>
  <c r="M151" i="131"/>
  <c r="P217" i="143" l="1"/>
  <c r="P216" i="143"/>
  <c r="M162" i="143"/>
  <c r="J122" i="143"/>
  <c r="J121" i="143"/>
  <c r="J120" i="143"/>
  <c r="J119" i="143"/>
  <c r="J118" i="143"/>
  <c r="J187" i="143"/>
  <c r="P168" i="131"/>
  <c r="P167" i="131"/>
  <c r="P166" i="131"/>
  <c r="P165" i="131"/>
  <c r="P215" i="131"/>
  <c r="P214" i="131"/>
  <c r="P213" i="131"/>
  <c r="P212" i="131"/>
  <c r="P211" i="131"/>
  <c r="P210" i="131"/>
  <c r="M201" i="131"/>
  <c r="M200" i="131"/>
  <c r="M157" i="131"/>
  <c r="M156" i="131"/>
  <c r="M155" i="131"/>
  <c r="J108" i="131"/>
  <c r="J182" i="131"/>
  <c r="J181" i="131"/>
  <c r="J180" i="131"/>
  <c r="J227" i="131"/>
  <c r="J226" i="131"/>
  <c r="J225" i="131"/>
  <c r="P169" i="130"/>
  <c r="P168" i="130"/>
  <c r="P167" i="130"/>
  <c r="P166" i="130"/>
  <c r="P165" i="130"/>
  <c r="P216" i="130"/>
  <c r="P215" i="130"/>
  <c r="P214" i="130"/>
  <c r="P213" i="130"/>
  <c r="P212" i="130"/>
  <c r="M203" i="130"/>
  <c r="M202" i="130"/>
  <c r="M158" i="130"/>
  <c r="M157" i="130"/>
  <c r="J184" i="130"/>
  <c r="J183" i="130"/>
  <c r="J182" i="130"/>
  <c r="J181" i="130"/>
  <c r="J228" i="130"/>
  <c r="J227" i="130"/>
  <c r="P168" i="118"/>
  <c r="P167" i="118"/>
  <c r="P166" i="118"/>
  <c r="P165" i="118"/>
  <c r="P216" i="118"/>
  <c r="P215" i="118"/>
  <c r="P214" i="118"/>
  <c r="P213" i="118"/>
  <c r="P212" i="118"/>
  <c r="M203" i="118"/>
  <c r="M202" i="118"/>
  <c r="M158" i="118"/>
  <c r="M157" i="118"/>
  <c r="J184" i="118"/>
  <c r="J183" i="118"/>
  <c r="J182" i="118"/>
  <c r="J181" i="118"/>
  <c r="J228" i="118"/>
  <c r="J227" i="118"/>
  <c r="P21" i="141" l="1"/>
  <c r="P20" i="141"/>
  <c r="P165" i="141"/>
  <c r="P164" i="141"/>
  <c r="P163" i="141"/>
  <c r="P162" i="141"/>
  <c r="P214" i="141"/>
  <c r="P213" i="141"/>
  <c r="P212" i="141"/>
  <c r="P211" i="141"/>
  <c r="P210" i="141"/>
  <c r="P209" i="141"/>
  <c r="M201" i="141"/>
  <c r="M200" i="141"/>
  <c r="M157" i="141"/>
  <c r="M156" i="141"/>
  <c r="M155" i="141"/>
  <c r="M154" i="141"/>
  <c r="J105" i="141"/>
  <c r="J104" i="141"/>
  <c r="J183" i="141"/>
  <c r="J182" i="141"/>
  <c r="J181" i="141"/>
  <c r="J180" i="141"/>
  <c r="J227" i="141"/>
  <c r="J226" i="141"/>
  <c r="P219" i="142"/>
  <c r="P218" i="142"/>
  <c r="M208" i="142"/>
  <c r="M207" i="142"/>
  <c r="M206" i="142"/>
  <c r="J122" i="142"/>
  <c r="J121" i="142"/>
  <c r="J120" i="142"/>
  <c r="P172" i="140"/>
  <c r="P171" i="140"/>
  <c r="P170" i="140"/>
  <c r="P219" i="140"/>
  <c r="P218" i="140"/>
  <c r="P217" i="140"/>
  <c r="P216" i="140"/>
  <c r="P215" i="140"/>
  <c r="M208" i="140"/>
  <c r="M207" i="140"/>
  <c r="M206" i="140"/>
  <c r="M205" i="140"/>
  <c r="M204" i="140"/>
  <c r="M162" i="140"/>
  <c r="J186" i="140"/>
  <c r="J185" i="140"/>
  <c r="J184" i="140"/>
  <c r="P221" i="132"/>
  <c r="P220" i="132"/>
  <c r="P219" i="132"/>
  <c r="P218" i="132"/>
  <c r="P217" i="132"/>
  <c r="P216" i="132"/>
  <c r="P166" i="132"/>
  <c r="P165" i="132"/>
  <c r="P164" i="132"/>
  <c r="P163" i="132"/>
  <c r="M168" i="132"/>
  <c r="M167" i="132"/>
  <c r="M166" i="132"/>
  <c r="M217" i="132"/>
  <c r="M216" i="132"/>
  <c r="M215" i="132"/>
  <c r="J195" i="132"/>
  <c r="J194" i="132"/>
  <c r="J193" i="132"/>
  <c r="P217" i="106"/>
  <c r="P216" i="106"/>
  <c r="P215" i="106"/>
  <c r="P214" i="106"/>
  <c r="P213" i="106"/>
  <c r="P212" i="106"/>
  <c r="P167" i="106"/>
  <c r="P166" i="106"/>
  <c r="P165" i="106"/>
  <c r="P164" i="106"/>
  <c r="M161" i="106"/>
  <c r="M208" i="106"/>
  <c r="M207" i="106"/>
  <c r="M206" i="106"/>
  <c r="M205" i="106"/>
  <c r="M204" i="106"/>
  <c r="J186" i="106"/>
  <c r="J185" i="106"/>
  <c r="J184" i="106"/>
  <c r="P216" i="139"/>
  <c r="P215" i="139"/>
  <c r="P214" i="139"/>
  <c r="P213" i="139"/>
  <c r="P212" i="139"/>
  <c r="P211" i="139"/>
  <c r="P166" i="139"/>
  <c r="P165" i="139"/>
  <c r="P164" i="139"/>
  <c r="P163" i="139"/>
  <c r="M159" i="139"/>
  <c r="M207" i="139"/>
  <c r="M206" i="139"/>
  <c r="M205" i="139"/>
  <c r="M204" i="139"/>
  <c r="M203" i="139"/>
  <c r="J185" i="139"/>
  <c r="J184" i="139"/>
  <c r="J183" i="139"/>
  <c r="J115" i="139"/>
  <c r="P228" i="143"/>
  <c r="M228" i="143"/>
  <c r="J228" i="143"/>
  <c r="G228" i="143"/>
  <c r="D228" i="143"/>
  <c r="P227" i="143"/>
  <c r="M227" i="143"/>
  <c r="J227" i="143"/>
  <c r="G227" i="143"/>
  <c r="D227" i="143"/>
  <c r="P226" i="143"/>
  <c r="M226" i="143"/>
  <c r="J226" i="143"/>
  <c r="G226" i="143"/>
  <c r="D226" i="143"/>
  <c r="P225" i="143"/>
  <c r="M225" i="143"/>
  <c r="J225" i="143"/>
  <c r="G225" i="143"/>
  <c r="D225" i="143"/>
  <c r="P224" i="143"/>
  <c r="M224" i="143"/>
  <c r="J224" i="143"/>
  <c r="G224" i="143"/>
  <c r="D224" i="143"/>
  <c r="P223" i="143"/>
  <c r="M223" i="143"/>
  <c r="J223" i="143"/>
  <c r="G223" i="143"/>
  <c r="D223" i="143"/>
  <c r="P222" i="143"/>
  <c r="M222" i="143"/>
  <c r="J222" i="143"/>
  <c r="G222" i="143"/>
  <c r="D222" i="143"/>
  <c r="P221" i="143"/>
  <c r="M221" i="143"/>
  <c r="J221" i="143"/>
  <c r="G221" i="143"/>
  <c r="D221" i="143"/>
  <c r="P220" i="143"/>
  <c r="M220" i="143"/>
  <c r="J220" i="143"/>
  <c r="G220" i="143"/>
  <c r="D220" i="143"/>
  <c r="P219" i="143"/>
  <c r="M219" i="143"/>
  <c r="J219" i="143"/>
  <c r="G219" i="143"/>
  <c r="D219" i="143"/>
  <c r="P218" i="143"/>
  <c r="M218" i="143"/>
  <c r="J218" i="143"/>
  <c r="G218" i="143"/>
  <c r="D218" i="143"/>
  <c r="M217" i="143"/>
  <c r="J217" i="143"/>
  <c r="G217" i="143"/>
  <c r="D217" i="143"/>
  <c r="M216" i="143"/>
  <c r="J216" i="143"/>
  <c r="G216" i="143"/>
  <c r="D216" i="143"/>
  <c r="M215" i="143"/>
  <c r="J215" i="143"/>
  <c r="G215" i="143"/>
  <c r="D215" i="143"/>
  <c r="M214" i="143"/>
  <c r="J214" i="143"/>
  <c r="G214" i="143"/>
  <c r="D214" i="143"/>
  <c r="M213" i="143"/>
  <c r="J213" i="143"/>
  <c r="G213" i="143"/>
  <c r="D213" i="143"/>
  <c r="P212" i="143"/>
  <c r="M212" i="143"/>
  <c r="J212" i="143"/>
  <c r="G212" i="143"/>
  <c r="D212" i="143"/>
  <c r="P211" i="143"/>
  <c r="J211" i="143"/>
  <c r="G211" i="143"/>
  <c r="D211" i="143"/>
  <c r="P210" i="143"/>
  <c r="J210" i="143"/>
  <c r="G210" i="143"/>
  <c r="D210" i="143"/>
  <c r="P209" i="143"/>
  <c r="J209" i="143"/>
  <c r="G209" i="143"/>
  <c r="D209" i="143"/>
  <c r="P208" i="143"/>
  <c r="J208" i="143"/>
  <c r="G208" i="143"/>
  <c r="D208" i="143"/>
  <c r="P207" i="143"/>
  <c r="J207" i="143"/>
  <c r="G207" i="143"/>
  <c r="D207" i="143"/>
  <c r="P206" i="143"/>
  <c r="J206" i="143"/>
  <c r="G206" i="143"/>
  <c r="D206" i="143"/>
  <c r="P205" i="143"/>
  <c r="M205" i="143"/>
  <c r="J205" i="143"/>
  <c r="G205" i="143"/>
  <c r="D205" i="143"/>
  <c r="P204" i="143"/>
  <c r="M204" i="143"/>
  <c r="J204" i="143"/>
  <c r="G204" i="143"/>
  <c r="D204" i="143"/>
  <c r="P203" i="143"/>
  <c r="M203" i="143"/>
  <c r="J203" i="143"/>
  <c r="G203" i="143"/>
  <c r="D203" i="143"/>
  <c r="P202" i="143"/>
  <c r="M202" i="143"/>
  <c r="J202" i="143"/>
  <c r="G202" i="143"/>
  <c r="D202" i="143"/>
  <c r="P201" i="143"/>
  <c r="M201" i="143"/>
  <c r="J201" i="143"/>
  <c r="G201" i="143"/>
  <c r="D201" i="143"/>
  <c r="P200" i="143"/>
  <c r="M200" i="143"/>
  <c r="J200" i="143"/>
  <c r="G200" i="143"/>
  <c r="D200" i="143"/>
  <c r="P199" i="143"/>
  <c r="M199" i="143"/>
  <c r="J199" i="143"/>
  <c r="G199" i="143"/>
  <c r="D199" i="143"/>
  <c r="P198" i="143"/>
  <c r="M198" i="143"/>
  <c r="J198" i="143"/>
  <c r="G198" i="143"/>
  <c r="D198" i="143"/>
  <c r="P197" i="143"/>
  <c r="M197" i="143"/>
  <c r="J197" i="143"/>
  <c r="G197" i="143"/>
  <c r="D197" i="143"/>
  <c r="P196" i="143"/>
  <c r="M196" i="143"/>
  <c r="J196" i="143"/>
  <c r="G196" i="143"/>
  <c r="D196" i="143"/>
  <c r="P195" i="143"/>
  <c r="M195" i="143"/>
  <c r="J195" i="143"/>
  <c r="G195" i="143"/>
  <c r="D195" i="143"/>
  <c r="P194" i="143"/>
  <c r="M194" i="143"/>
  <c r="J194" i="143"/>
  <c r="G194" i="143"/>
  <c r="D194" i="143"/>
  <c r="P193" i="143"/>
  <c r="M193" i="143"/>
  <c r="J193" i="143"/>
  <c r="G193" i="143"/>
  <c r="D193" i="143"/>
  <c r="P192" i="143"/>
  <c r="M192" i="143"/>
  <c r="J192" i="143"/>
  <c r="G192" i="143"/>
  <c r="D192" i="143"/>
  <c r="P191" i="143"/>
  <c r="M191" i="143"/>
  <c r="J191" i="143"/>
  <c r="G191" i="143"/>
  <c r="D191" i="143"/>
  <c r="P190" i="143"/>
  <c r="M190" i="143"/>
  <c r="J190" i="143"/>
  <c r="G190" i="143"/>
  <c r="D190" i="143"/>
  <c r="P189" i="143"/>
  <c r="M189" i="143"/>
  <c r="G189" i="143"/>
  <c r="D189" i="143"/>
  <c r="P188" i="143"/>
  <c r="M188" i="143"/>
  <c r="G188" i="143"/>
  <c r="D188" i="143"/>
  <c r="P187" i="143"/>
  <c r="M187" i="143"/>
  <c r="G187" i="143"/>
  <c r="D187" i="143"/>
  <c r="P186" i="143"/>
  <c r="M186" i="143"/>
  <c r="J186" i="143"/>
  <c r="G186" i="143"/>
  <c r="D186" i="143"/>
  <c r="P185" i="143"/>
  <c r="M185" i="143"/>
  <c r="J185" i="143"/>
  <c r="G185" i="143"/>
  <c r="D185" i="143"/>
  <c r="P184" i="143"/>
  <c r="M184" i="143"/>
  <c r="J184" i="143"/>
  <c r="G184" i="143"/>
  <c r="D184" i="143"/>
  <c r="P183" i="143"/>
  <c r="M183" i="143"/>
  <c r="J183" i="143"/>
  <c r="G183" i="143"/>
  <c r="D183" i="143"/>
  <c r="P182" i="143"/>
  <c r="M182" i="143"/>
  <c r="J182" i="143"/>
  <c r="G182" i="143"/>
  <c r="D182" i="143"/>
  <c r="P181" i="143"/>
  <c r="M181" i="143"/>
  <c r="J181" i="143"/>
  <c r="G181" i="143"/>
  <c r="D181" i="143"/>
  <c r="P180" i="143"/>
  <c r="M180" i="143"/>
  <c r="J180" i="143"/>
  <c r="G180" i="143"/>
  <c r="D180" i="143"/>
  <c r="P179" i="143"/>
  <c r="M179" i="143"/>
  <c r="J179" i="143"/>
  <c r="G179" i="143"/>
  <c r="D179" i="143"/>
  <c r="P178" i="143"/>
  <c r="M178" i="143"/>
  <c r="J178" i="143"/>
  <c r="G178" i="143"/>
  <c r="D178" i="143"/>
  <c r="P177" i="143"/>
  <c r="M177" i="143"/>
  <c r="J177" i="143"/>
  <c r="G177" i="143"/>
  <c r="D177" i="143"/>
  <c r="P176" i="143"/>
  <c r="M176" i="143"/>
  <c r="J176" i="143"/>
  <c r="G176" i="143"/>
  <c r="D176" i="143"/>
  <c r="P175" i="143"/>
  <c r="M175" i="143"/>
  <c r="J175" i="143"/>
  <c r="G175" i="143"/>
  <c r="D175" i="143"/>
  <c r="P174" i="143"/>
  <c r="M174" i="143"/>
  <c r="J174" i="143"/>
  <c r="G174" i="143"/>
  <c r="D174" i="143"/>
  <c r="P173" i="143"/>
  <c r="M173" i="143"/>
  <c r="J173" i="143"/>
  <c r="G173" i="143"/>
  <c r="D173" i="143"/>
  <c r="P172" i="143"/>
  <c r="M172" i="143"/>
  <c r="J172" i="143"/>
  <c r="G172" i="143"/>
  <c r="D172" i="143"/>
  <c r="P171" i="143"/>
  <c r="M171" i="143"/>
  <c r="J171" i="143"/>
  <c r="G171" i="143"/>
  <c r="D171" i="143"/>
  <c r="P170" i="143"/>
  <c r="M170" i="143"/>
  <c r="J170" i="143"/>
  <c r="G170" i="143"/>
  <c r="D170" i="143"/>
  <c r="P169" i="143"/>
  <c r="M169" i="143"/>
  <c r="J169" i="143"/>
  <c r="G169" i="143"/>
  <c r="D169" i="143"/>
  <c r="P168" i="143"/>
  <c r="M168" i="143"/>
  <c r="J168" i="143"/>
  <c r="G168" i="143"/>
  <c r="D168" i="143"/>
  <c r="M167" i="143"/>
  <c r="J167" i="143"/>
  <c r="G167" i="143"/>
  <c r="D167" i="143"/>
  <c r="M166" i="143"/>
  <c r="J166" i="143"/>
  <c r="G166" i="143"/>
  <c r="D166" i="143"/>
  <c r="J165" i="143"/>
  <c r="G165" i="143"/>
  <c r="D165" i="143"/>
  <c r="J164" i="143"/>
  <c r="G164" i="143"/>
  <c r="D164" i="143"/>
  <c r="J163" i="143"/>
  <c r="G163" i="143"/>
  <c r="D163" i="143"/>
  <c r="P162" i="143"/>
  <c r="J162" i="143"/>
  <c r="G162" i="143"/>
  <c r="D162" i="143"/>
  <c r="P161" i="143"/>
  <c r="M161" i="143"/>
  <c r="J161" i="143"/>
  <c r="G161" i="143"/>
  <c r="D161" i="143"/>
  <c r="P160" i="143"/>
  <c r="M160" i="143"/>
  <c r="J160" i="143"/>
  <c r="G160" i="143"/>
  <c r="D160" i="143"/>
  <c r="P159" i="143"/>
  <c r="M159" i="143"/>
  <c r="J159" i="143"/>
  <c r="G159" i="143"/>
  <c r="D159" i="143"/>
  <c r="P158" i="143"/>
  <c r="M158" i="143"/>
  <c r="J158" i="143"/>
  <c r="G158" i="143"/>
  <c r="D158" i="143"/>
  <c r="P157" i="143"/>
  <c r="M157" i="143"/>
  <c r="J157" i="143"/>
  <c r="G157" i="143"/>
  <c r="D157" i="143"/>
  <c r="P156" i="143"/>
  <c r="M156" i="143"/>
  <c r="J156" i="143"/>
  <c r="G156" i="143"/>
  <c r="D156" i="143"/>
  <c r="P155" i="143"/>
  <c r="M155" i="143"/>
  <c r="J155" i="143"/>
  <c r="G155" i="143"/>
  <c r="D155" i="143"/>
  <c r="P154" i="143"/>
  <c r="M154" i="143"/>
  <c r="J154" i="143"/>
  <c r="G154" i="143"/>
  <c r="D154" i="143"/>
  <c r="P153" i="143"/>
  <c r="M153" i="143"/>
  <c r="J153" i="143"/>
  <c r="G153" i="143"/>
  <c r="D153" i="143"/>
  <c r="P152" i="143"/>
  <c r="M152" i="143"/>
  <c r="J152" i="143"/>
  <c r="G152" i="143"/>
  <c r="D152" i="143"/>
  <c r="P151" i="143"/>
  <c r="M151" i="143"/>
  <c r="J151" i="143"/>
  <c r="G151" i="143"/>
  <c r="D151" i="143"/>
  <c r="P150" i="143"/>
  <c r="M150" i="143"/>
  <c r="J150" i="143"/>
  <c r="G150" i="143"/>
  <c r="D150" i="143"/>
  <c r="P149" i="143"/>
  <c r="M149" i="143"/>
  <c r="J149" i="143"/>
  <c r="G149" i="143"/>
  <c r="D149" i="143"/>
  <c r="P148" i="143"/>
  <c r="M148" i="143"/>
  <c r="J148" i="143"/>
  <c r="G148" i="143"/>
  <c r="D148" i="143"/>
  <c r="P147" i="143"/>
  <c r="M147" i="143"/>
  <c r="J147" i="143"/>
  <c r="G147" i="143"/>
  <c r="D147" i="143"/>
  <c r="P146" i="143"/>
  <c r="M146" i="143"/>
  <c r="J146" i="143"/>
  <c r="G146" i="143"/>
  <c r="D146" i="143"/>
  <c r="P145" i="143"/>
  <c r="M145" i="143"/>
  <c r="J145" i="143"/>
  <c r="G145" i="143"/>
  <c r="D145" i="143"/>
  <c r="P144" i="143"/>
  <c r="M144" i="143"/>
  <c r="J144" i="143"/>
  <c r="G144" i="143"/>
  <c r="D144" i="143"/>
  <c r="P143" i="143"/>
  <c r="M143" i="143"/>
  <c r="J143" i="143"/>
  <c r="G143" i="143"/>
  <c r="D143" i="143"/>
  <c r="P142" i="143"/>
  <c r="M142" i="143"/>
  <c r="J142" i="143"/>
  <c r="G142" i="143"/>
  <c r="D142" i="143"/>
  <c r="P141" i="143"/>
  <c r="M141" i="143"/>
  <c r="J141" i="143"/>
  <c r="G141" i="143"/>
  <c r="D141" i="143"/>
  <c r="P140" i="143"/>
  <c r="M140" i="143"/>
  <c r="J140" i="143"/>
  <c r="G140" i="143"/>
  <c r="D140" i="143"/>
  <c r="P139" i="143"/>
  <c r="M139" i="143"/>
  <c r="J139" i="143"/>
  <c r="G139" i="143"/>
  <c r="D139" i="143"/>
  <c r="P138" i="143"/>
  <c r="M138" i="143"/>
  <c r="J138" i="143"/>
  <c r="G138" i="143"/>
  <c r="D138" i="143"/>
  <c r="P137" i="143"/>
  <c r="M137" i="143"/>
  <c r="J137" i="143"/>
  <c r="G137" i="143"/>
  <c r="D137" i="143"/>
  <c r="P136" i="143"/>
  <c r="M136" i="143"/>
  <c r="J136" i="143"/>
  <c r="G136" i="143"/>
  <c r="D136" i="143"/>
  <c r="P135" i="143"/>
  <c r="M135" i="143"/>
  <c r="J135" i="143"/>
  <c r="G135" i="143"/>
  <c r="D135" i="143"/>
  <c r="P134" i="143"/>
  <c r="M134" i="143"/>
  <c r="J134" i="143"/>
  <c r="G134" i="143"/>
  <c r="D134" i="143"/>
  <c r="P133" i="143"/>
  <c r="M133" i="143"/>
  <c r="J133" i="143"/>
  <c r="G133" i="143"/>
  <c r="D133" i="143"/>
  <c r="P132" i="143"/>
  <c r="M132" i="143"/>
  <c r="J132" i="143"/>
  <c r="G132" i="143"/>
  <c r="D132" i="143"/>
  <c r="P131" i="143"/>
  <c r="M131" i="143"/>
  <c r="J131" i="143"/>
  <c r="G131" i="143"/>
  <c r="D131" i="143"/>
  <c r="P130" i="143"/>
  <c r="M130" i="143"/>
  <c r="J130" i="143"/>
  <c r="G130" i="143"/>
  <c r="D130" i="143"/>
  <c r="P129" i="143"/>
  <c r="M129" i="143"/>
  <c r="J129" i="143"/>
  <c r="G129" i="143"/>
  <c r="D129" i="143"/>
  <c r="P128" i="143"/>
  <c r="M128" i="143"/>
  <c r="J128" i="143"/>
  <c r="G128" i="143"/>
  <c r="D128" i="143"/>
  <c r="P127" i="143"/>
  <c r="M127" i="143"/>
  <c r="G127" i="143"/>
  <c r="D127" i="143"/>
  <c r="P126" i="143"/>
  <c r="M126" i="143"/>
  <c r="G126" i="143"/>
  <c r="D126" i="143"/>
  <c r="P125" i="143"/>
  <c r="M125" i="143"/>
  <c r="G125" i="143"/>
  <c r="D125" i="143"/>
  <c r="P124" i="143"/>
  <c r="M124" i="143"/>
  <c r="G124" i="143"/>
  <c r="D124" i="143"/>
  <c r="P123" i="143"/>
  <c r="M123" i="143"/>
  <c r="G123" i="143"/>
  <c r="D123" i="143"/>
  <c r="P122" i="143"/>
  <c r="M122" i="143"/>
  <c r="G122" i="143"/>
  <c r="D122" i="143"/>
  <c r="P121" i="143"/>
  <c r="M121" i="143"/>
  <c r="G121" i="143"/>
  <c r="D121" i="143"/>
  <c r="P120" i="143"/>
  <c r="M120" i="143"/>
  <c r="G120" i="143"/>
  <c r="D120" i="143"/>
  <c r="P119" i="143"/>
  <c r="M119" i="143"/>
  <c r="G119" i="143"/>
  <c r="D119" i="143"/>
  <c r="P118" i="143"/>
  <c r="M118" i="143"/>
  <c r="G118" i="143"/>
  <c r="D118" i="143"/>
  <c r="P117" i="143"/>
  <c r="M117" i="143"/>
  <c r="J117" i="143"/>
  <c r="G117" i="143"/>
  <c r="D117" i="143"/>
  <c r="P116" i="143"/>
  <c r="M116" i="143"/>
  <c r="J116" i="143"/>
  <c r="G116" i="143"/>
  <c r="D116" i="143"/>
  <c r="P115" i="143"/>
  <c r="M115" i="143"/>
  <c r="J115" i="143"/>
  <c r="G115" i="143"/>
  <c r="D115" i="143"/>
  <c r="P114" i="143"/>
  <c r="M114" i="143"/>
  <c r="J114" i="143"/>
  <c r="G114" i="143"/>
  <c r="D114" i="143"/>
  <c r="P113" i="143"/>
  <c r="M113" i="143"/>
  <c r="J113" i="143"/>
  <c r="G113" i="143"/>
  <c r="D113" i="143"/>
  <c r="P112" i="143"/>
  <c r="M112" i="143"/>
  <c r="J112" i="143"/>
  <c r="G112" i="143"/>
  <c r="D112" i="143"/>
  <c r="P111" i="143"/>
  <c r="M111" i="143"/>
  <c r="J111" i="143"/>
  <c r="G111" i="143"/>
  <c r="D111" i="143"/>
  <c r="P110" i="143"/>
  <c r="M110" i="143"/>
  <c r="J110" i="143"/>
  <c r="G110" i="143"/>
  <c r="D110" i="143"/>
  <c r="P109" i="143"/>
  <c r="M109" i="143"/>
  <c r="J109" i="143"/>
  <c r="G109" i="143"/>
  <c r="D109" i="143"/>
  <c r="P108" i="143"/>
  <c r="M108" i="143"/>
  <c r="J108" i="143"/>
  <c r="G108" i="143"/>
  <c r="D108" i="143"/>
  <c r="P107" i="143"/>
  <c r="M107" i="143"/>
  <c r="J107" i="143"/>
  <c r="G107" i="143"/>
  <c r="D107" i="143"/>
  <c r="P106" i="143"/>
  <c r="M106" i="143"/>
  <c r="J106" i="143"/>
  <c r="G106" i="143"/>
  <c r="D106" i="143"/>
  <c r="P105" i="143"/>
  <c r="M105" i="143"/>
  <c r="J105" i="143"/>
  <c r="G105" i="143"/>
  <c r="D105" i="143"/>
  <c r="P104" i="143"/>
  <c r="M104" i="143"/>
  <c r="J104" i="143"/>
  <c r="G104" i="143"/>
  <c r="D104" i="143"/>
  <c r="P103" i="143"/>
  <c r="M103" i="143"/>
  <c r="J103" i="143"/>
  <c r="G103" i="143"/>
  <c r="D103" i="143"/>
  <c r="P102" i="143"/>
  <c r="M102" i="143"/>
  <c r="J102" i="143"/>
  <c r="G102" i="143"/>
  <c r="D102" i="143"/>
  <c r="P101" i="143"/>
  <c r="M101" i="143"/>
  <c r="J101" i="143"/>
  <c r="G101" i="143"/>
  <c r="D101" i="143"/>
  <c r="P100" i="143"/>
  <c r="M100" i="143"/>
  <c r="J100" i="143"/>
  <c r="G100" i="143"/>
  <c r="D100" i="143"/>
  <c r="P99" i="143"/>
  <c r="M99" i="143"/>
  <c r="J99" i="143"/>
  <c r="G99" i="143"/>
  <c r="D99" i="143"/>
  <c r="P98" i="143"/>
  <c r="M98" i="143"/>
  <c r="J98" i="143"/>
  <c r="G98" i="143"/>
  <c r="D98" i="143"/>
  <c r="P97" i="143"/>
  <c r="M97" i="143"/>
  <c r="J97" i="143"/>
  <c r="G97" i="143"/>
  <c r="D97" i="143"/>
  <c r="P96" i="143"/>
  <c r="M96" i="143"/>
  <c r="J96" i="143"/>
  <c r="G96" i="143"/>
  <c r="D96" i="143"/>
  <c r="P95" i="143"/>
  <c r="M95" i="143"/>
  <c r="J95" i="143"/>
  <c r="G95" i="143"/>
  <c r="D95" i="143"/>
  <c r="P94" i="143"/>
  <c r="M94" i="143"/>
  <c r="J94" i="143"/>
  <c r="G94" i="143"/>
  <c r="D94" i="143"/>
  <c r="P93" i="143"/>
  <c r="M93" i="143"/>
  <c r="J93" i="143"/>
  <c r="G93" i="143"/>
  <c r="D93" i="143"/>
  <c r="P92" i="143"/>
  <c r="M92" i="143"/>
  <c r="J92" i="143"/>
  <c r="G92" i="143"/>
  <c r="D92" i="143"/>
  <c r="P91" i="143"/>
  <c r="M91" i="143"/>
  <c r="J91" i="143"/>
  <c r="G91" i="143"/>
  <c r="D91" i="143"/>
  <c r="P90" i="143"/>
  <c r="M90" i="143"/>
  <c r="J90" i="143"/>
  <c r="G90" i="143"/>
  <c r="D90" i="143"/>
  <c r="P89" i="143"/>
  <c r="M89" i="143"/>
  <c r="J89" i="143"/>
  <c r="G89" i="143"/>
  <c r="D89" i="143"/>
  <c r="P88" i="143"/>
  <c r="M88" i="143"/>
  <c r="J88" i="143"/>
  <c r="G88" i="143"/>
  <c r="D88" i="143"/>
  <c r="P87" i="143"/>
  <c r="M87" i="143"/>
  <c r="J87" i="143"/>
  <c r="G87" i="143"/>
  <c r="D87" i="143"/>
  <c r="P86" i="143"/>
  <c r="M86" i="143"/>
  <c r="J86" i="143"/>
  <c r="G86" i="143"/>
  <c r="D86" i="143"/>
  <c r="P85" i="143"/>
  <c r="M85" i="143"/>
  <c r="J85" i="143"/>
  <c r="G85" i="143"/>
  <c r="D85" i="143"/>
  <c r="P84" i="143"/>
  <c r="M84" i="143"/>
  <c r="J84" i="143"/>
  <c r="G84" i="143"/>
  <c r="D84" i="143"/>
  <c r="P83" i="143"/>
  <c r="M83" i="143"/>
  <c r="J83" i="143"/>
  <c r="G83" i="143"/>
  <c r="D83" i="143"/>
  <c r="P82" i="143"/>
  <c r="M82" i="143"/>
  <c r="J82" i="143"/>
  <c r="G82" i="143"/>
  <c r="D82" i="143"/>
  <c r="P81" i="143"/>
  <c r="M81" i="143"/>
  <c r="J81" i="143"/>
  <c r="G81" i="143"/>
  <c r="D81" i="143"/>
  <c r="P80" i="143"/>
  <c r="M80" i="143"/>
  <c r="J80" i="143"/>
  <c r="G80" i="143"/>
  <c r="D80" i="143"/>
  <c r="P79" i="143"/>
  <c r="M79" i="143"/>
  <c r="J79" i="143"/>
  <c r="G79" i="143"/>
  <c r="D79" i="143"/>
  <c r="P78" i="143"/>
  <c r="M78" i="143"/>
  <c r="J78" i="143"/>
  <c r="G78" i="143"/>
  <c r="D78" i="143"/>
  <c r="P77" i="143"/>
  <c r="M77" i="143"/>
  <c r="J77" i="143"/>
  <c r="G77" i="143"/>
  <c r="D77" i="143"/>
  <c r="P76" i="143"/>
  <c r="M76" i="143"/>
  <c r="J76" i="143"/>
  <c r="G76" i="143"/>
  <c r="D76" i="143"/>
  <c r="P75" i="143"/>
  <c r="M75" i="143"/>
  <c r="J75" i="143"/>
  <c r="G75" i="143"/>
  <c r="D75" i="143"/>
  <c r="P74" i="143"/>
  <c r="M74" i="143"/>
  <c r="J74" i="143"/>
  <c r="G74" i="143"/>
  <c r="D74" i="143"/>
  <c r="P73" i="143"/>
  <c r="M73" i="143"/>
  <c r="J73" i="143"/>
  <c r="G73" i="143"/>
  <c r="D73" i="143"/>
  <c r="P72" i="143"/>
  <c r="M72" i="143"/>
  <c r="J72" i="143"/>
  <c r="G72" i="143"/>
  <c r="D72" i="143"/>
  <c r="P71" i="143"/>
  <c r="M71" i="143"/>
  <c r="J71" i="143"/>
  <c r="G71" i="143"/>
  <c r="D71" i="143"/>
  <c r="P70" i="143"/>
  <c r="M70" i="143"/>
  <c r="J70" i="143"/>
  <c r="G70" i="143"/>
  <c r="D70" i="143"/>
  <c r="P69" i="143"/>
  <c r="M69" i="143"/>
  <c r="J69" i="143"/>
  <c r="G69" i="143"/>
  <c r="D69" i="143"/>
  <c r="P68" i="143"/>
  <c r="M68" i="143"/>
  <c r="J68" i="143"/>
  <c r="G68" i="143"/>
  <c r="D68" i="143"/>
  <c r="P67" i="143"/>
  <c r="M67" i="143"/>
  <c r="J67" i="143"/>
  <c r="G67" i="143"/>
  <c r="D67" i="143"/>
  <c r="P66" i="143"/>
  <c r="M66" i="143"/>
  <c r="J66" i="143"/>
  <c r="G66" i="143"/>
  <c r="D66" i="143"/>
  <c r="P65" i="143"/>
  <c r="M65" i="143"/>
  <c r="J65" i="143"/>
  <c r="G65" i="143"/>
  <c r="D65" i="143"/>
  <c r="P64" i="143"/>
  <c r="M64" i="143"/>
  <c r="J64" i="143"/>
  <c r="G64" i="143"/>
  <c r="D64" i="143"/>
  <c r="P63" i="143"/>
  <c r="M63" i="143"/>
  <c r="J63" i="143"/>
  <c r="G63" i="143"/>
  <c r="D63" i="143"/>
  <c r="P62" i="143"/>
  <c r="M62" i="143"/>
  <c r="J62" i="143"/>
  <c r="G62" i="143"/>
  <c r="D62" i="143"/>
  <c r="P61" i="143"/>
  <c r="M61" i="143"/>
  <c r="J61" i="143"/>
  <c r="G61" i="143"/>
  <c r="D61" i="143"/>
  <c r="P60" i="143"/>
  <c r="M60" i="143"/>
  <c r="J60" i="143"/>
  <c r="G60" i="143"/>
  <c r="D60" i="143"/>
  <c r="P59" i="143"/>
  <c r="M59" i="143"/>
  <c r="J59" i="143"/>
  <c r="G59" i="143"/>
  <c r="D59" i="143"/>
  <c r="P58" i="143"/>
  <c r="M58" i="143"/>
  <c r="J58" i="143"/>
  <c r="G58" i="143"/>
  <c r="D58" i="143"/>
  <c r="P57" i="143"/>
  <c r="M57" i="143"/>
  <c r="J57" i="143"/>
  <c r="G57" i="143"/>
  <c r="D57" i="143"/>
  <c r="P56" i="143"/>
  <c r="M56" i="143"/>
  <c r="J56" i="143"/>
  <c r="G56" i="143"/>
  <c r="D56" i="143"/>
  <c r="P55" i="143"/>
  <c r="M55" i="143"/>
  <c r="J55" i="143"/>
  <c r="G55" i="143"/>
  <c r="D55" i="143"/>
  <c r="P54" i="143"/>
  <c r="M54" i="143"/>
  <c r="J54" i="143"/>
  <c r="G54" i="143"/>
  <c r="D54" i="143"/>
  <c r="P53" i="143"/>
  <c r="M53" i="143"/>
  <c r="J53" i="143"/>
  <c r="G53" i="143"/>
  <c r="D53" i="143"/>
  <c r="P52" i="143"/>
  <c r="M52" i="143"/>
  <c r="J52" i="143"/>
  <c r="G52" i="143"/>
  <c r="D52" i="143"/>
  <c r="P51" i="143"/>
  <c r="M51" i="143"/>
  <c r="J51" i="143"/>
  <c r="G51" i="143"/>
  <c r="D51" i="143"/>
  <c r="P50" i="143"/>
  <c r="M50" i="143"/>
  <c r="J50" i="143"/>
  <c r="G50" i="143"/>
  <c r="D50" i="143"/>
  <c r="P49" i="143"/>
  <c r="M49" i="143"/>
  <c r="J49" i="143"/>
  <c r="G49" i="143"/>
  <c r="D49" i="143"/>
  <c r="P48" i="143"/>
  <c r="M48" i="143"/>
  <c r="J48" i="143"/>
  <c r="G48" i="143"/>
  <c r="D48" i="143"/>
  <c r="P47" i="143"/>
  <c r="M47" i="143"/>
  <c r="J47" i="143"/>
  <c r="G47" i="143"/>
  <c r="D47" i="143"/>
  <c r="P46" i="143"/>
  <c r="M46" i="143"/>
  <c r="J46" i="143"/>
  <c r="G46" i="143"/>
  <c r="D46" i="143"/>
  <c r="P45" i="143"/>
  <c r="M45" i="143"/>
  <c r="J45" i="143"/>
  <c r="G45" i="143"/>
  <c r="D45" i="143"/>
  <c r="P44" i="143"/>
  <c r="M44" i="143"/>
  <c r="J44" i="143"/>
  <c r="G44" i="143"/>
  <c r="D44" i="143"/>
  <c r="P43" i="143"/>
  <c r="M43" i="143"/>
  <c r="J43" i="143"/>
  <c r="G43" i="143"/>
  <c r="D43" i="143"/>
  <c r="P42" i="143"/>
  <c r="M42" i="143"/>
  <c r="J42" i="143"/>
  <c r="G42" i="143"/>
  <c r="D42" i="143"/>
  <c r="P41" i="143"/>
  <c r="M41" i="143"/>
  <c r="J41" i="143"/>
  <c r="G41" i="143"/>
  <c r="D41" i="143"/>
  <c r="P40" i="143"/>
  <c r="M40" i="143"/>
  <c r="J40" i="143"/>
  <c r="G40" i="143"/>
  <c r="D40" i="143"/>
  <c r="P39" i="143"/>
  <c r="M39" i="143"/>
  <c r="J39" i="143"/>
  <c r="G39" i="143"/>
  <c r="D39" i="143"/>
  <c r="P38" i="143"/>
  <c r="M38" i="143"/>
  <c r="J38" i="143"/>
  <c r="G38" i="143"/>
  <c r="D38" i="143"/>
  <c r="P37" i="143"/>
  <c r="M37" i="143"/>
  <c r="J37" i="143"/>
  <c r="G37" i="143"/>
  <c r="D37" i="143"/>
  <c r="P36" i="143"/>
  <c r="M36" i="143"/>
  <c r="J36" i="143"/>
  <c r="G36" i="143"/>
  <c r="D36" i="143"/>
  <c r="P35" i="143"/>
  <c r="M35" i="143"/>
  <c r="J35" i="143"/>
  <c r="G35" i="143"/>
  <c r="D35" i="143"/>
  <c r="P34" i="143"/>
  <c r="M34" i="143"/>
  <c r="J34" i="143"/>
  <c r="G34" i="143"/>
  <c r="D34" i="143"/>
  <c r="P33" i="143"/>
  <c r="M33" i="143"/>
  <c r="J33" i="143"/>
  <c r="G33" i="143"/>
  <c r="D33" i="143"/>
  <c r="P32" i="143"/>
  <c r="M32" i="143"/>
  <c r="J32" i="143"/>
  <c r="G32" i="143"/>
  <c r="D32" i="143"/>
  <c r="P31" i="143"/>
  <c r="M31" i="143"/>
  <c r="J31" i="143"/>
  <c r="G31" i="143"/>
  <c r="D31" i="143"/>
  <c r="P30" i="143"/>
  <c r="M30" i="143"/>
  <c r="J30" i="143"/>
  <c r="G30" i="143"/>
  <c r="D30" i="143"/>
  <c r="P29" i="143"/>
  <c r="M29" i="143"/>
  <c r="J29" i="143"/>
  <c r="G29" i="143"/>
  <c r="D29" i="143"/>
  <c r="P28" i="143"/>
  <c r="M28" i="143"/>
  <c r="J28" i="143"/>
  <c r="G28" i="143"/>
  <c r="D28" i="143"/>
  <c r="P27" i="143"/>
  <c r="M27" i="143"/>
  <c r="J27" i="143"/>
  <c r="G27" i="143"/>
  <c r="D27" i="143"/>
  <c r="P26" i="143"/>
  <c r="M26" i="143"/>
  <c r="J26" i="143"/>
  <c r="G26" i="143"/>
  <c r="D26" i="143"/>
  <c r="P25" i="143"/>
  <c r="M25" i="143"/>
  <c r="J25" i="143"/>
  <c r="G25" i="143"/>
  <c r="D25" i="143"/>
  <c r="P24" i="143"/>
  <c r="M24" i="143"/>
  <c r="J24" i="143"/>
  <c r="G24" i="143"/>
  <c r="D24" i="143"/>
  <c r="P23" i="143"/>
  <c r="M23" i="143"/>
  <c r="J23" i="143"/>
  <c r="G23" i="143"/>
  <c r="D23" i="143"/>
  <c r="P22" i="143"/>
  <c r="M22" i="143"/>
  <c r="J22" i="143"/>
  <c r="G22" i="143"/>
  <c r="D22" i="143"/>
  <c r="P21" i="143"/>
  <c r="M21" i="143"/>
  <c r="J21" i="143"/>
  <c r="G21" i="143"/>
  <c r="D21" i="143"/>
  <c r="P20" i="143"/>
  <c r="M20" i="143"/>
  <c r="J20" i="143"/>
  <c r="G20" i="143"/>
  <c r="D20" i="143"/>
  <c r="I14" i="143"/>
  <c r="H14" i="143"/>
  <c r="D13" i="143"/>
  <c r="D12" i="143"/>
  <c r="P5" i="143"/>
  <c r="P228" i="142"/>
  <c r="M228" i="142"/>
  <c r="J228" i="142"/>
  <c r="G228" i="142"/>
  <c r="D228" i="142"/>
  <c r="P227" i="142"/>
  <c r="M227" i="142"/>
  <c r="J227" i="142"/>
  <c r="G227" i="142"/>
  <c r="D227" i="142"/>
  <c r="P226" i="142"/>
  <c r="M226" i="142"/>
  <c r="J226" i="142"/>
  <c r="G226" i="142"/>
  <c r="D226" i="142"/>
  <c r="P225" i="142"/>
  <c r="M225" i="142"/>
  <c r="J225" i="142"/>
  <c r="G225" i="142"/>
  <c r="D225" i="142"/>
  <c r="P224" i="142"/>
  <c r="M224" i="142"/>
  <c r="J224" i="142"/>
  <c r="G224" i="142"/>
  <c r="D224" i="142"/>
  <c r="P223" i="142"/>
  <c r="M223" i="142"/>
  <c r="J223" i="142"/>
  <c r="G223" i="142"/>
  <c r="D223" i="142"/>
  <c r="P222" i="142"/>
  <c r="M222" i="142"/>
  <c r="J222" i="142"/>
  <c r="G222" i="142"/>
  <c r="D222" i="142"/>
  <c r="P221" i="142"/>
  <c r="M221" i="142"/>
  <c r="J221" i="142"/>
  <c r="G221" i="142"/>
  <c r="D221" i="142"/>
  <c r="P220" i="142"/>
  <c r="M220" i="142"/>
  <c r="J220" i="142"/>
  <c r="G220" i="142"/>
  <c r="D220" i="142"/>
  <c r="M219" i="142"/>
  <c r="J219" i="142"/>
  <c r="G219" i="142"/>
  <c r="D219" i="142"/>
  <c r="M218" i="142"/>
  <c r="J218" i="142"/>
  <c r="G218" i="142"/>
  <c r="D218" i="142"/>
  <c r="M217" i="142"/>
  <c r="J217" i="142"/>
  <c r="G217" i="142"/>
  <c r="D217" i="142"/>
  <c r="M216" i="142"/>
  <c r="J216" i="142"/>
  <c r="G216" i="142"/>
  <c r="D216" i="142"/>
  <c r="M215" i="142"/>
  <c r="J215" i="142"/>
  <c r="G215" i="142"/>
  <c r="D215" i="142"/>
  <c r="P214" i="142"/>
  <c r="M214" i="142"/>
  <c r="J214" i="142"/>
  <c r="G214" i="142"/>
  <c r="D214" i="142"/>
  <c r="P213" i="142"/>
  <c r="M213" i="142"/>
  <c r="J213" i="142"/>
  <c r="G213" i="142"/>
  <c r="D213" i="142"/>
  <c r="P212" i="142"/>
  <c r="M212" i="142"/>
  <c r="J212" i="142"/>
  <c r="G212" i="142"/>
  <c r="D212" i="142"/>
  <c r="P211" i="142"/>
  <c r="M211" i="142"/>
  <c r="J211" i="142"/>
  <c r="G211" i="142"/>
  <c r="D211" i="142"/>
  <c r="P210" i="142"/>
  <c r="M210" i="142"/>
  <c r="J210" i="142"/>
  <c r="G210" i="142"/>
  <c r="D210" i="142"/>
  <c r="P209" i="142"/>
  <c r="M209" i="142"/>
  <c r="J209" i="142"/>
  <c r="G209" i="142"/>
  <c r="D209" i="142"/>
  <c r="P208" i="142"/>
  <c r="J208" i="142"/>
  <c r="G208" i="142"/>
  <c r="D208" i="142"/>
  <c r="P207" i="142"/>
  <c r="J207" i="142"/>
  <c r="G207" i="142"/>
  <c r="D207" i="142"/>
  <c r="P206" i="142"/>
  <c r="J206" i="142"/>
  <c r="G206" i="142"/>
  <c r="D206" i="142"/>
  <c r="P205" i="142"/>
  <c r="J205" i="142"/>
  <c r="G205" i="142"/>
  <c r="D205" i="142"/>
  <c r="P204" i="142"/>
  <c r="J204" i="142"/>
  <c r="G204" i="142"/>
  <c r="D204" i="142"/>
  <c r="P203" i="142"/>
  <c r="J203" i="142"/>
  <c r="G203" i="142"/>
  <c r="D203" i="142"/>
  <c r="P202" i="142"/>
  <c r="M202" i="142"/>
  <c r="J202" i="142"/>
  <c r="G202" i="142"/>
  <c r="D202" i="142"/>
  <c r="P201" i="142"/>
  <c r="M201" i="142"/>
  <c r="J201" i="142"/>
  <c r="G201" i="142"/>
  <c r="D201" i="142"/>
  <c r="P200" i="142"/>
  <c r="M200" i="142"/>
  <c r="J200" i="142"/>
  <c r="G200" i="142"/>
  <c r="D200" i="142"/>
  <c r="P199" i="142"/>
  <c r="M199" i="142"/>
  <c r="J199" i="142"/>
  <c r="G199" i="142"/>
  <c r="D199" i="142"/>
  <c r="P198" i="142"/>
  <c r="M198" i="142"/>
  <c r="J198" i="142"/>
  <c r="G198" i="142"/>
  <c r="D198" i="142"/>
  <c r="P197" i="142"/>
  <c r="M197" i="142"/>
  <c r="J197" i="142"/>
  <c r="G197" i="142"/>
  <c r="D197" i="142"/>
  <c r="P196" i="142"/>
  <c r="M196" i="142"/>
  <c r="J196" i="142"/>
  <c r="G196" i="142"/>
  <c r="D196" i="142"/>
  <c r="P195" i="142"/>
  <c r="M195" i="142"/>
  <c r="J195" i="142"/>
  <c r="G195" i="142"/>
  <c r="D195" i="142"/>
  <c r="P194" i="142"/>
  <c r="M194" i="142"/>
  <c r="J194" i="142"/>
  <c r="G194" i="142"/>
  <c r="D194" i="142"/>
  <c r="P193" i="142"/>
  <c r="M193" i="142"/>
  <c r="J193" i="142"/>
  <c r="G193" i="142"/>
  <c r="D193" i="142"/>
  <c r="P192" i="142"/>
  <c r="M192" i="142"/>
  <c r="J192" i="142"/>
  <c r="G192" i="142"/>
  <c r="D192" i="142"/>
  <c r="P191" i="142"/>
  <c r="M191" i="142"/>
  <c r="J191" i="142"/>
  <c r="G191" i="142"/>
  <c r="D191" i="142"/>
  <c r="P190" i="142"/>
  <c r="M190" i="142"/>
  <c r="J190" i="142"/>
  <c r="G190" i="142"/>
  <c r="D190" i="142"/>
  <c r="P189" i="142"/>
  <c r="M189" i="142"/>
  <c r="J189" i="142"/>
  <c r="G189" i="142"/>
  <c r="D189" i="142"/>
  <c r="P188" i="142"/>
  <c r="M188" i="142"/>
  <c r="J188" i="142"/>
  <c r="G188" i="142"/>
  <c r="D188" i="142"/>
  <c r="P187" i="142"/>
  <c r="M187" i="142"/>
  <c r="G187" i="142"/>
  <c r="D187" i="142"/>
  <c r="P186" i="142"/>
  <c r="M186" i="142"/>
  <c r="G186" i="142"/>
  <c r="D186" i="142"/>
  <c r="P185" i="142"/>
  <c r="M185" i="142"/>
  <c r="G185" i="142"/>
  <c r="D185" i="142"/>
  <c r="P184" i="142"/>
  <c r="M184" i="142"/>
  <c r="G184" i="142"/>
  <c r="D184" i="142"/>
  <c r="P183" i="142"/>
  <c r="M183" i="142"/>
  <c r="G183" i="142"/>
  <c r="D183" i="142"/>
  <c r="P182" i="142"/>
  <c r="M182" i="142"/>
  <c r="J182" i="142"/>
  <c r="G182" i="142"/>
  <c r="D182" i="142"/>
  <c r="P181" i="142"/>
  <c r="M181" i="142"/>
  <c r="J181" i="142"/>
  <c r="G181" i="142"/>
  <c r="D181" i="142"/>
  <c r="P180" i="142"/>
  <c r="M180" i="142"/>
  <c r="J180" i="142"/>
  <c r="G180" i="142"/>
  <c r="D180" i="142"/>
  <c r="P179" i="142"/>
  <c r="M179" i="142"/>
  <c r="J179" i="142"/>
  <c r="G179" i="142"/>
  <c r="D179" i="142"/>
  <c r="P178" i="142"/>
  <c r="M178" i="142"/>
  <c r="J178" i="142"/>
  <c r="G178" i="142"/>
  <c r="D178" i="142"/>
  <c r="P177" i="142"/>
  <c r="M177" i="142"/>
  <c r="J177" i="142"/>
  <c r="G177" i="142"/>
  <c r="D177" i="142"/>
  <c r="P176" i="142"/>
  <c r="M176" i="142"/>
  <c r="J176" i="142"/>
  <c r="G176" i="142"/>
  <c r="D176" i="142"/>
  <c r="P175" i="142"/>
  <c r="M175" i="142"/>
  <c r="J175" i="142"/>
  <c r="G175" i="142"/>
  <c r="D175" i="142"/>
  <c r="P174" i="142"/>
  <c r="M174" i="142"/>
  <c r="J174" i="142"/>
  <c r="G174" i="142"/>
  <c r="D174" i="142"/>
  <c r="P173" i="142"/>
  <c r="M173" i="142"/>
  <c r="J173" i="142"/>
  <c r="G173" i="142"/>
  <c r="D173" i="142"/>
  <c r="M172" i="142"/>
  <c r="J172" i="142"/>
  <c r="G172" i="142"/>
  <c r="D172" i="142"/>
  <c r="M171" i="142"/>
  <c r="J171" i="142"/>
  <c r="G171" i="142"/>
  <c r="D171" i="142"/>
  <c r="M170" i="142"/>
  <c r="J170" i="142"/>
  <c r="G170" i="142"/>
  <c r="D170" i="142"/>
  <c r="M169" i="142"/>
  <c r="J169" i="142"/>
  <c r="G169" i="142"/>
  <c r="D169" i="142"/>
  <c r="P168" i="142"/>
  <c r="M168" i="142"/>
  <c r="J168" i="142"/>
  <c r="G168" i="142"/>
  <c r="D168" i="142"/>
  <c r="P167" i="142"/>
  <c r="M167" i="142"/>
  <c r="J167" i="142"/>
  <c r="G167" i="142"/>
  <c r="D167" i="142"/>
  <c r="P166" i="142"/>
  <c r="M166" i="142"/>
  <c r="J166" i="142"/>
  <c r="G166" i="142"/>
  <c r="D166" i="142"/>
  <c r="P165" i="142"/>
  <c r="M165" i="142"/>
  <c r="J165" i="142"/>
  <c r="G165" i="142"/>
  <c r="D165" i="142"/>
  <c r="P164" i="142"/>
  <c r="M164" i="142"/>
  <c r="J164" i="142"/>
  <c r="G164" i="142"/>
  <c r="D164" i="142"/>
  <c r="P163" i="142"/>
  <c r="J163" i="142"/>
  <c r="G163" i="142"/>
  <c r="D163" i="142"/>
  <c r="P162" i="142"/>
  <c r="J162" i="142"/>
  <c r="G162" i="142"/>
  <c r="D162" i="142"/>
  <c r="P161" i="142"/>
  <c r="J161" i="142"/>
  <c r="G161" i="142"/>
  <c r="D161" i="142"/>
  <c r="P160" i="142"/>
  <c r="M160" i="142"/>
  <c r="J160" i="142"/>
  <c r="G160" i="142"/>
  <c r="D160" i="142"/>
  <c r="P159" i="142"/>
  <c r="M159" i="142"/>
  <c r="J159" i="142"/>
  <c r="G159" i="142"/>
  <c r="D159" i="142"/>
  <c r="P158" i="142"/>
  <c r="M158" i="142"/>
  <c r="J158" i="142"/>
  <c r="G158" i="142"/>
  <c r="D158" i="142"/>
  <c r="P157" i="142"/>
  <c r="M157" i="142"/>
  <c r="J157" i="142"/>
  <c r="G157" i="142"/>
  <c r="D157" i="142"/>
  <c r="P156" i="142"/>
  <c r="M156" i="142"/>
  <c r="J156" i="142"/>
  <c r="G156" i="142"/>
  <c r="D156" i="142"/>
  <c r="P155" i="142"/>
  <c r="M155" i="142"/>
  <c r="J155" i="142"/>
  <c r="G155" i="142"/>
  <c r="D155" i="142"/>
  <c r="P154" i="142"/>
  <c r="M154" i="142"/>
  <c r="J154" i="142"/>
  <c r="G154" i="142"/>
  <c r="D154" i="142"/>
  <c r="P153" i="142"/>
  <c r="M153" i="142"/>
  <c r="J153" i="142"/>
  <c r="G153" i="142"/>
  <c r="D153" i="142"/>
  <c r="P152" i="142"/>
  <c r="M152" i="142"/>
  <c r="J152" i="142"/>
  <c r="G152" i="142"/>
  <c r="D152" i="142"/>
  <c r="P151" i="142"/>
  <c r="M151" i="142"/>
  <c r="J151" i="142"/>
  <c r="G151" i="142"/>
  <c r="D151" i="142"/>
  <c r="P150" i="142"/>
  <c r="M150" i="142"/>
  <c r="J150" i="142"/>
  <c r="G150" i="142"/>
  <c r="D150" i="142"/>
  <c r="P149" i="142"/>
  <c r="M149" i="142"/>
  <c r="J149" i="142"/>
  <c r="G149" i="142"/>
  <c r="D149" i="142"/>
  <c r="P148" i="142"/>
  <c r="M148" i="142"/>
  <c r="J148" i="142"/>
  <c r="G148" i="142"/>
  <c r="D148" i="142"/>
  <c r="P147" i="142"/>
  <c r="M147" i="142"/>
  <c r="J147" i="142"/>
  <c r="G147" i="142"/>
  <c r="D147" i="142"/>
  <c r="P146" i="142"/>
  <c r="M146" i="142"/>
  <c r="J146" i="142"/>
  <c r="G146" i="142"/>
  <c r="D146" i="142"/>
  <c r="P145" i="142"/>
  <c r="M145" i="142"/>
  <c r="J145" i="142"/>
  <c r="G145" i="142"/>
  <c r="D145" i="142"/>
  <c r="P144" i="142"/>
  <c r="M144" i="142"/>
  <c r="J144" i="142"/>
  <c r="G144" i="142"/>
  <c r="D144" i="142"/>
  <c r="P143" i="142"/>
  <c r="M143" i="142"/>
  <c r="J143" i="142"/>
  <c r="G143" i="142"/>
  <c r="D143" i="142"/>
  <c r="P142" i="142"/>
  <c r="M142" i="142"/>
  <c r="J142" i="142"/>
  <c r="G142" i="142"/>
  <c r="D142" i="142"/>
  <c r="P141" i="142"/>
  <c r="M141" i="142"/>
  <c r="J141" i="142"/>
  <c r="G141" i="142"/>
  <c r="D141" i="142"/>
  <c r="P140" i="142"/>
  <c r="M140" i="142"/>
  <c r="J140" i="142"/>
  <c r="G140" i="142"/>
  <c r="D140" i="142"/>
  <c r="P139" i="142"/>
  <c r="M139" i="142"/>
  <c r="J139" i="142"/>
  <c r="G139" i="142"/>
  <c r="D139" i="142"/>
  <c r="P138" i="142"/>
  <c r="M138" i="142"/>
  <c r="J138" i="142"/>
  <c r="G138" i="142"/>
  <c r="D138" i="142"/>
  <c r="P137" i="142"/>
  <c r="M137" i="142"/>
  <c r="J137" i="142"/>
  <c r="G137" i="142"/>
  <c r="D137" i="142"/>
  <c r="P136" i="142"/>
  <c r="M136" i="142"/>
  <c r="J136" i="142"/>
  <c r="G136" i="142"/>
  <c r="D136" i="142"/>
  <c r="P135" i="142"/>
  <c r="M135" i="142"/>
  <c r="J135" i="142"/>
  <c r="G135" i="142"/>
  <c r="D135" i="142"/>
  <c r="P134" i="142"/>
  <c r="M134" i="142"/>
  <c r="J134" i="142"/>
  <c r="G134" i="142"/>
  <c r="D134" i="142"/>
  <c r="P133" i="142"/>
  <c r="M133" i="142"/>
  <c r="J133" i="142"/>
  <c r="G133" i="142"/>
  <c r="D133" i="142"/>
  <c r="P132" i="142"/>
  <c r="M132" i="142"/>
  <c r="J132" i="142"/>
  <c r="G132" i="142"/>
  <c r="D132" i="142"/>
  <c r="P131" i="142"/>
  <c r="M131" i="142"/>
  <c r="J131" i="142"/>
  <c r="G131" i="142"/>
  <c r="D131" i="142"/>
  <c r="P130" i="142"/>
  <c r="M130" i="142"/>
  <c r="J130" i="142"/>
  <c r="G130" i="142"/>
  <c r="D130" i="142"/>
  <c r="P129" i="142"/>
  <c r="M129" i="142"/>
  <c r="J129" i="142"/>
  <c r="G129" i="142"/>
  <c r="D129" i="142"/>
  <c r="P128" i="142"/>
  <c r="M128" i="142"/>
  <c r="J128" i="142"/>
  <c r="G128" i="142"/>
  <c r="D128" i="142"/>
  <c r="P127" i="142"/>
  <c r="M127" i="142"/>
  <c r="J127" i="142"/>
  <c r="G127" i="142"/>
  <c r="D127" i="142"/>
  <c r="P126" i="142"/>
  <c r="M126" i="142"/>
  <c r="G126" i="142"/>
  <c r="D126" i="142"/>
  <c r="P125" i="142"/>
  <c r="M125" i="142"/>
  <c r="G125" i="142"/>
  <c r="D125" i="142"/>
  <c r="P124" i="142"/>
  <c r="M124" i="142"/>
  <c r="G124" i="142"/>
  <c r="D124" i="142"/>
  <c r="P123" i="142"/>
  <c r="M123" i="142"/>
  <c r="G123" i="142"/>
  <c r="D123" i="142"/>
  <c r="P122" i="142"/>
  <c r="M122" i="142"/>
  <c r="G122" i="142"/>
  <c r="D122" i="142"/>
  <c r="P121" i="142"/>
  <c r="M121" i="142"/>
  <c r="G121" i="142"/>
  <c r="D121" i="142"/>
  <c r="P120" i="142"/>
  <c r="M120" i="142"/>
  <c r="G120" i="142"/>
  <c r="D120" i="142"/>
  <c r="P119" i="142"/>
  <c r="M119" i="142"/>
  <c r="J119" i="142"/>
  <c r="G119" i="142"/>
  <c r="D119" i="142"/>
  <c r="P118" i="142"/>
  <c r="M118" i="142"/>
  <c r="J118" i="142"/>
  <c r="G118" i="142"/>
  <c r="D118" i="142"/>
  <c r="P117" i="142"/>
  <c r="M117" i="142"/>
  <c r="J117" i="142"/>
  <c r="G117" i="142"/>
  <c r="D117" i="142"/>
  <c r="P116" i="142"/>
  <c r="M116" i="142"/>
  <c r="J116" i="142"/>
  <c r="G116" i="142"/>
  <c r="D116" i="142"/>
  <c r="P115" i="142"/>
  <c r="M115" i="142"/>
  <c r="J115" i="142"/>
  <c r="G115" i="142"/>
  <c r="D115" i="142"/>
  <c r="P114" i="142"/>
  <c r="M114" i="142"/>
  <c r="J114" i="142"/>
  <c r="G114" i="142"/>
  <c r="D114" i="142"/>
  <c r="P113" i="142"/>
  <c r="M113" i="142"/>
  <c r="J113" i="142"/>
  <c r="G113" i="142"/>
  <c r="D113" i="142"/>
  <c r="P112" i="142"/>
  <c r="M112" i="142"/>
  <c r="J112" i="142"/>
  <c r="G112" i="142"/>
  <c r="D112" i="142"/>
  <c r="P111" i="142"/>
  <c r="M111" i="142"/>
  <c r="J111" i="142"/>
  <c r="G111" i="142"/>
  <c r="D111" i="142"/>
  <c r="P110" i="142"/>
  <c r="M110" i="142"/>
  <c r="J110" i="142"/>
  <c r="G110" i="142"/>
  <c r="D110" i="142"/>
  <c r="P109" i="142"/>
  <c r="M109" i="142"/>
  <c r="J109" i="142"/>
  <c r="G109" i="142"/>
  <c r="D109" i="142"/>
  <c r="P108" i="142"/>
  <c r="M108" i="142"/>
  <c r="J108" i="142"/>
  <c r="G108" i="142"/>
  <c r="D108" i="142"/>
  <c r="P107" i="142"/>
  <c r="M107" i="142"/>
  <c r="J107" i="142"/>
  <c r="G107" i="142"/>
  <c r="D107" i="142"/>
  <c r="P106" i="142"/>
  <c r="M106" i="142"/>
  <c r="J106" i="142"/>
  <c r="G106" i="142"/>
  <c r="D106" i="142"/>
  <c r="P105" i="142"/>
  <c r="M105" i="142"/>
  <c r="J105" i="142"/>
  <c r="G105" i="142"/>
  <c r="D105" i="142"/>
  <c r="P104" i="142"/>
  <c r="M104" i="142"/>
  <c r="J104" i="142"/>
  <c r="G104" i="142"/>
  <c r="D104" i="142"/>
  <c r="P103" i="142"/>
  <c r="M103" i="142"/>
  <c r="J103" i="142"/>
  <c r="G103" i="142"/>
  <c r="D103" i="142"/>
  <c r="P102" i="142"/>
  <c r="M102" i="142"/>
  <c r="J102" i="142"/>
  <c r="G102" i="142"/>
  <c r="D102" i="142"/>
  <c r="P101" i="142"/>
  <c r="M101" i="142"/>
  <c r="J101" i="142"/>
  <c r="G101" i="142"/>
  <c r="D101" i="142"/>
  <c r="P100" i="142"/>
  <c r="M100" i="142"/>
  <c r="J100" i="142"/>
  <c r="G100" i="142"/>
  <c r="D100" i="142"/>
  <c r="P99" i="142"/>
  <c r="M99" i="142"/>
  <c r="J99" i="142"/>
  <c r="G99" i="142"/>
  <c r="D99" i="142"/>
  <c r="P98" i="142"/>
  <c r="M98" i="142"/>
  <c r="J98" i="142"/>
  <c r="G98" i="142"/>
  <c r="D98" i="142"/>
  <c r="P97" i="142"/>
  <c r="M97" i="142"/>
  <c r="J97" i="142"/>
  <c r="G97" i="142"/>
  <c r="D97" i="142"/>
  <c r="P96" i="142"/>
  <c r="M96" i="142"/>
  <c r="J96" i="142"/>
  <c r="G96" i="142"/>
  <c r="D96" i="142"/>
  <c r="P95" i="142"/>
  <c r="M95" i="142"/>
  <c r="J95" i="142"/>
  <c r="G95" i="142"/>
  <c r="D95" i="142"/>
  <c r="P94" i="142"/>
  <c r="M94" i="142"/>
  <c r="J94" i="142"/>
  <c r="G94" i="142"/>
  <c r="D94" i="142"/>
  <c r="P93" i="142"/>
  <c r="M93" i="142"/>
  <c r="J93" i="142"/>
  <c r="G93" i="142"/>
  <c r="D93" i="142"/>
  <c r="P92" i="142"/>
  <c r="M92" i="142"/>
  <c r="J92" i="142"/>
  <c r="G92" i="142"/>
  <c r="D92" i="142"/>
  <c r="P91" i="142"/>
  <c r="M91" i="142"/>
  <c r="J91" i="142"/>
  <c r="G91" i="142"/>
  <c r="D91" i="142"/>
  <c r="P90" i="142"/>
  <c r="M90" i="142"/>
  <c r="J90" i="142"/>
  <c r="G90" i="142"/>
  <c r="D90" i="142"/>
  <c r="P89" i="142"/>
  <c r="M89" i="142"/>
  <c r="J89" i="142"/>
  <c r="G89" i="142"/>
  <c r="D89" i="142"/>
  <c r="P88" i="142"/>
  <c r="M88" i="142"/>
  <c r="J88" i="142"/>
  <c r="G88" i="142"/>
  <c r="D88" i="142"/>
  <c r="P87" i="142"/>
  <c r="M87" i="142"/>
  <c r="J87" i="142"/>
  <c r="G87" i="142"/>
  <c r="D87" i="142"/>
  <c r="P86" i="142"/>
  <c r="M86" i="142"/>
  <c r="J86" i="142"/>
  <c r="G86" i="142"/>
  <c r="D86" i="142"/>
  <c r="P85" i="142"/>
  <c r="M85" i="142"/>
  <c r="J85" i="142"/>
  <c r="G85" i="142"/>
  <c r="D85" i="142"/>
  <c r="P84" i="142"/>
  <c r="M84" i="142"/>
  <c r="J84" i="142"/>
  <c r="G84" i="142"/>
  <c r="D84" i="142"/>
  <c r="P83" i="142"/>
  <c r="M83" i="142"/>
  <c r="J83" i="142"/>
  <c r="G83" i="142"/>
  <c r="D83" i="142"/>
  <c r="P82" i="142"/>
  <c r="M82" i="142"/>
  <c r="J82" i="142"/>
  <c r="G82" i="142"/>
  <c r="D82" i="142"/>
  <c r="P81" i="142"/>
  <c r="M81" i="142"/>
  <c r="J81" i="142"/>
  <c r="G81" i="142"/>
  <c r="D81" i="142"/>
  <c r="P80" i="142"/>
  <c r="M80" i="142"/>
  <c r="J80" i="142"/>
  <c r="G80" i="142"/>
  <c r="D80" i="142"/>
  <c r="P79" i="142"/>
  <c r="M79" i="142"/>
  <c r="J79" i="142"/>
  <c r="G79" i="142"/>
  <c r="D79" i="142"/>
  <c r="P78" i="142"/>
  <c r="M78" i="142"/>
  <c r="J78" i="142"/>
  <c r="G78" i="142"/>
  <c r="D78" i="142"/>
  <c r="P77" i="142"/>
  <c r="M77" i="142"/>
  <c r="J77" i="142"/>
  <c r="G77" i="142"/>
  <c r="D77" i="142"/>
  <c r="P76" i="142"/>
  <c r="M76" i="142"/>
  <c r="J76" i="142"/>
  <c r="G76" i="142"/>
  <c r="D76" i="142"/>
  <c r="P75" i="142"/>
  <c r="M75" i="142"/>
  <c r="J75" i="142"/>
  <c r="G75" i="142"/>
  <c r="D75" i="142"/>
  <c r="P74" i="142"/>
  <c r="M74" i="142"/>
  <c r="J74" i="142"/>
  <c r="G74" i="142"/>
  <c r="D74" i="142"/>
  <c r="P73" i="142"/>
  <c r="M73" i="142"/>
  <c r="J73" i="142"/>
  <c r="G73" i="142"/>
  <c r="D73" i="142"/>
  <c r="P72" i="142"/>
  <c r="M72" i="142"/>
  <c r="J72" i="142"/>
  <c r="G72" i="142"/>
  <c r="D72" i="142"/>
  <c r="P71" i="142"/>
  <c r="M71" i="142"/>
  <c r="J71" i="142"/>
  <c r="G71" i="142"/>
  <c r="D71" i="142"/>
  <c r="P70" i="142"/>
  <c r="M70" i="142"/>
  <c r="J70" i="142"/>
  <c r="G70" i="142"/>
  <c r="D70" i="142"/>
  <c r="P69" i="142"/>
  <c r="M69" i="142"/>
  <c r="J69" i="142"/>
  <c r="G69" i="142"/>
  <c r="D69" i="142"/>
  <c r="P68" i="142"/>
  <c r="M68" i="142"/>
  <c r="J68" i="142"/>
  <c r="G68" i="142"/>
  <c r="D68" i="142"/>
  <c r="P67" i="142"/>
  <c r="M67" i="142"/>
  <c r="J67" i="142"/>
  <c r="G67" i="142"/>
  <c r="D67" i="142"/>
  <c r="P66" i="142"/>
  <c r="M66" i="142"/>
  <c r="J66" i="142"/>
  <c r="G66" i="142"/>
  <c r="D66" i="142"/>
  <c r="P65" i="142"/>
  <c r="M65" i="142"/>
  <c r="J65" i="142"/>
  <c r="G65" i="142"/>
  <c r="D65" i="142"/>
  <c r="P64" i="142"/>
  <c r="M64" i="142"/>
  <c r="J64" i="142"/>
  <c r="G64" i="142"/>
  <c r="D64" i="142"/>
  <c r="P63" i="142"/>
  <c r="M63" i="142"/>
  <c r="J63" i="142"/>
  <c r="G63" i="142"/>
  <c r="D63" i="142"/>
  <c r="P62" i="142"/>
  <c r="M62" i="142"/>
  <c r="J62" i="142"/>
  <c r="G62" i="142"/>
  <c r="D62" i="142"/>
  <c r="P61" i="142"/>
  <c r="M61" i="142"/>
  <c r="J61" i="142"/>
  <c r="G61" i="142"/>
  <c r="D61" i="142"/>
  <c r="P60" i="142"/>
  <c r="M60" i="142"/>
  <c r="J60" i="142"/>
  <c r="G60" i="142"/>
  <c r="D60" i="142"/>
  <c r="P59" i="142"/>
  <c r="M59" i="142"/>
  <c r="J59" i="142"/>
  <c r="G59" i="142"/>
  <c r="D59" i="142"/>
  <c r="P58" i="142"/>
  <c r="M58" i="142"/>
  <c r="J58" i="142"/>
  <c r="G58" i="142"/>
  <c r="D58" i="142"/>
  <c r="P57" i="142"/>
  <c r="M57" i="142"/>
  <c r="J57" i="142"/>
  <c r="G57" i="142"/>
  <c r="D57" i="142"/>
  <c r="P56" i="142"/>
  <c r="M56" i="142"/>
  <c r="J56" i="142"/>
  <c r="G56" i="142"/>
  <c r="D56" i="142"/>
  <c r="P55" i="142"/>
  <c r="M55" i="142"/>
  <c r="J55" i="142"/>
  <c r="G55" i="142"/>
  <c r="D55" i="142"/>
  <c r="P54" i="142"/>
  <c r="M54" i="142"/>
  <c r="J54" i="142"/>
  <c r="G54" i="142"/>
  <c r="D54" i="142"/>
  <c r="P53" i="142"/>
  <c r="M53" i="142"/>
  <c r="J53" i="142"/>
  <c r="G53" i="142"/>
  <c r="D53" i="142"/>
  <c r="P52" i="142"/>
  <c r="M52" i="142"/>
  <c r="J52" i="142"/>
  <c r="G52" i="142"/>
  <c r="D52" i="142"/>
  <c r="P51" i="142"/>
  <c r="M51" i="142"/>
  <c r="J51" i="142"/>
  <c r="G51" i="142"/>
  <c r="D51" i="142"/>
  <c r="P50" i="142"/>
  <c r="M50" i="142"/>
  <c r="J50" i="142"/>
  <c r="G50" i="142"/>
  <c r="D50" i="142"/>
  <c r="P49" i="142"/>
  <c r="M49" i="142"/>
  <c r="J49" i="142"/>
  <c r="G49" i="142"/>
  <c r="D49" i="142"/>
  <c r="P48" i="142"/>
  <c r="M48" i="142"/>
  <c r="J48" i="142"/>
  <c r="G48" i="142"/>
  <c r="D48" i="142"/>
  <c r="P47" i="142"/>
  <c r="M47" i="142"/>
  <c r="J47" i="142"/>
  <c r="G47" i="142"/>
  <c r="D47" i="142"/>
  <c r="P46" i="142"/>
  <c r="M46" i="142"/>
  <c r="J46" i="142"/>
  <c r="G46" i="142"/>
  <c r="D46" i="142"/>
  <c r="P45" i="142"/>
  <c r="M45" i="142"/>
  <c r="J45" i="142"/>
  <c r="G45" i="142"/>
  <c r="D45" i="142"/>
  <c r="P44" i="142"/>
  <c r="M44" i="142"/>
  <c r="J44" i="142"/>
  <c r="G44" i="142"/>
  <c r="D44" i="142"/>
  <c r="P43" i="142"/>
  <c r="M43" i="142"/>
  <c r="J43" i="142"/>
  <c r="G43" i="142"/>
  <c r="D43" i="142"/>
  <c r="P42" i="142"/>
  <c r="M42" i="142"/>
  <c r="J42" i="142"/>
  <c r="G42" i="142"/>
  <c r="D42" i="142"/>
  <c r="P41" i="142"/>
  <c r="M41" i="142"/>
  <c r="J41" i="142"/>
  <c r="G41" i="142"/>
  <c r="D41" i="142"/>
  <c r="P40" i="142"/>
  <c r="M40" i="142"/>
  <c r="J40" i="142"/>
  <c r="G40" i="142"/>
  <c r="D40" i="142"/>
  <c r="P39" i="142"/>
  <c r="M39" i="142"/>
  <c r="J39" i="142"/>
  <c r="G39" i="142"/>
  <c r="D39" i="142"/>
  <c r="P38" i="142"/>
  <c r="M38" i="142"/>
  <c r="J38" i="142"/>
  <c r="G38" i="142"/>
  <c r="D38" i="142"/>
  <c r="P37" i="142"/>
  <c r="M37" i="142"/>
  <c r="J37" i="142"/>
  <c r="G37" i="142"/>
  <c r="D37" i="142"/>
  <c r="P36" i="142"/>
  <c r="M36" i="142"/>
  <c r="J36" i="142"/>
  <c r="G36" i="142"/>
  <c r="D36" i="142"/>
  <c r="P35" i="142"/>
  <c r="M35" i="142"/>
  <c r="J35" i="142"/>
  <c r="G35" i="142"/>
  <c r="D35" i="142"/>
  <c r="P34" i="142"/>
  <c r="M34" i="142"/>
  <c r="J34" i="142"/>
  <c r="G34" i="142"/>
  <c r="D34" i="142"/>
  <c r="P33" i="142"/>
  <c r="M33" i="142"/>
  <c r="J33" i="142"/>
  <c r="G33" i="142"/>
  <c r="D33" i="142"/>
  <c r="P32" i="142"/>
  <c r="M32" i="142"/>
  <c r="J32" i="142"/>
  <c r="G32" i="142"/>
  <c r="D32" i="142"/>
  <c r="P31" i="142"/>
  <c r="M31" i="142"/>
  <c r="J31" i="142"/>
  <c r="G31" i="142"/>
  <c r="D31" i="142"/>
  <c r="P30" i="142"/>
  <c r="M30" i="142"/>
  <c r="J30" i="142"/>
  <c r="G30" i="142"/>
  <c r="D30" i="142"/>
  <c r="P29" i="142"/>
  <c r="M29" i="142"/>
  <c r="J29" i="142"/>
  <c r="G29" i="142"/>
  <c r="D29" i="142"/>
  <c r="P28" i="142"/>
  <c r="M28" i="142"/>
  <c r="J28" i="142"/>
  <c r="G28" i="142"/>
  <c r="D28" i="142"/>
  <c r="P27" i="142"/>
  <c r="M27" i="142"/>
  <c r="J27" i="142"/>
  <c r="G27" i="142"/>
  <c r="D27" i="142"/>
  <c r="P26" i="142"/>
  <c r="M26" i="142"/>
  <c r="J26" i="142"/>
  <c r="G26" i="142"/>
  <c r="D26" i="142"/>
  <c r="P25" i="142"/>
  <c r="M25" i="142"/>
  <c r="J25" i="142"/>
  <c r="G25" i="142"/>
  <c r="D25" i="142"/>
  <c r="P24" i="142"/>
  <c r="M24" i="142"/>
  <c r="J24" i="142"/>
  <c r="G24" i="142"/>
  <c r="D24" i="142"/>
  <c r="P23" i="142"/>
  <c r="M23" i="142"/>
  <c r="J23" i="142"/>
  <c r="G23" i="142"/>
  <c r="D23" i="142"/>
  <c r="P22" i="142"/>
  <c r="M22" i="142"/>
  <c r="J22" i="142"/>
  <c r="G22" i="142"/>
  <c r="D22" i="142"/>
  <c r="P21" i="142"/>
  <c r="M21" i="142"/>
  <c r="J21" i="142"/>
  <c r="G21" i="142"/>
  <c r="D21" i="142"/>
  <c r="P20" i="142"/>
  <c r="M20" i="142"/>
  <c r="J20" i="142"/>
  <c r="G20" i="142"/>
  <c r="D20" i="142"/>
  <c r="I14" i="142"/>
  <c r="H14" i="142"/>
  <c r="D13" i="142"/>
  <c r="D12" i="142"/>
  <c r="P5" i="142"/>
  <c r="D228" i="131"/>
  <c r="D227" i="131"/>
  <c r="D226" i="131"/>
  <c r="D225" i="131"/>
  <c r="D224" i="131"/>
  <c r="D223" i="131"/>
  <c r="D222" i="131"/>
  <c r="D221" i="131"/>
  <c r="D220" i="131"/>
  <c r="D219" i="131"/>
  <c r="D218" i="131"/>
  <c r="D217" i="131"/>
  <c r="D216" i="131"/>
  <c r="D215" i="131"/>
  <c r="D214" i="131"/>
  <c r="D213" i="131"/>
  <c r="D212" i="131"/>
  <c r="D211" i="131"/>
  <c r="D210" i="131"/>
  <c r="D209" i="131"/>
  <c r="D208" i="131"/>
  <c r="D207" i="131"/>
  <c r="D206" i="131"/>
  <c r="D205" i="131"/>
  <c r="D204" i="131"/>
  <c r="D203" i="131"/>
  <c r="D202" i="131"/>
  <c r="D201" i="131"/>
  <c r="D200" i="131"/>
  <c r="D199" i="131"/>
  <c r="D198" i="131"/>
  <c r="D197" i="131"/>
  <c r="D196" i="131"/>
  <c r="D195" i="131"/>
  <c r="D194" i="131"/>
  <c r="D193" i="131"/>
  <c r="D192" i="131"/>
  <c r="D191" i="131"/>
  <c r="D190" i="131"/>
  <c r="D189" i="131"/>
  <c r="D188" i="131"/>
  <c r="D187" i="131"/>
  <c r="D186" i="131"/>
  <c r="D185" i="131"/>
  <c r="D184" i="131"/>
  <c r="D183" i="131"/>
  <c r="D182" i="131"/>
  <c r="D181" i="131"/>
  <c r="D180" i="131"/>
  <c r="D179" i="131"/>
  <c r="D178" i="131"/>
  <c r="D177" i="131"/>
  <c r="D176" i="131"/>
  <c r="D175" i="131"/>
  <c r="D174" i="131"/>
  <c r="D173" i="131"/>
  <c r="D172" i="131"/>
  <c r="D171" i="131"/>
  <c r="D170" i="131"/>
  <c r="D169" i="131"/>
  <c r="D168" i="131"/>
  <c r="D167" i="131"/>
  <c r="D166" i="131"/>
  <c r="D165" i="131"/>
  <c r="D164" i="131"/>
  <c r="D163" i="131"/>
  <c r="D162" i="131"/>
  <c r="D161" i="131"/>
  <c r="D160" i="131"/>
  <c r="D159" i="131"/>
  <c r="D158" i="131"/>
  <c r="D157" i="131"/>
  <c r="D156" i="131"/>
  <c r="D155" i="131"/>
  <c r="D154" i="131"/>
  <c r="D153" i="131"/>
  <c r="D152" i="131"/>
  <c r="D151" i="131"/>
  <c r="D150" i="131"/>
  <c r="D149" i="131"/>
  <c r="D148" i="131"/>
  <c r="D147" i="131"/>
  <c r="D146" i="131"/>
  <c r="D145" i="131"/>
  <c r="D144" i="131"/>
  <c r="D143" i="131"/>
  <c r="D142" i="131"/>
  <c r="D141" i="131"/>
  <c r="D140" i="131"/>
  <c r="D139" i="131"/>
  <c r="D138" i="131"/>
  <c r="D137" i="131"/>
  <c r="D136" i="131"/>
  <c r="D135" i="131"/>
  <c r="D134" i="131"/>
  <c r="D133" i="131"/>
  <c r="D132" i="131"/>
  <c r="D131" i="131"/>
  <c r="D130" i="131"/>
  <c r="D129" i="131"/>
  <c r="D128" i="131"/>
  <c r="D127" i="131"/>
  <c r="D126" i="131"/>
  <c r="D125" i="131"/>
  <c r="D124" i="131"/>
  <c r="D123" i="131"/>
  <c r="D122" i="131"/>
  <c r="D121" i="131"/>
  <c r="D120" i="131"/>
  <c r="D119" i="131"/>
  <c r="D118" i="131"/>
  <c r="D117" i="131"/>
  <c r="D116" i="131"/>
  <c r="D115" i="131"/>
  <c r="D114" i="131"/>
  <c r="D113" i="131"/>
  <c r="D112" i="131"/>
  <c r="D111" i="131"/>
  <c r="D110" i="131"/>
  <c r="D109" i="131"/>
  <c r="D108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228" i="130"/>
  <c r="D227" i="130"/>
  <c r="D226" i="130"/>
  <c r="D225" i="130"/>
  <c r="D224" i="130"/>
  <c r="D223" i="130"/>
  <c r="D222" i="130"/>
  <c r="D221" i="130"/>
  <c r="D220" i="130"/>
  <c r="D219" i="130"/>
  <c r="D218" i="130"/>
  <c r="D217" i="130"/>
  <c r="D216" i="130"/>
  <c r="D215" i="130"/>
  <c r="D214" i="130"/>
  <c r="D213" i="130"/>
  <c r="D212" i="130"/>
  <c r="D211" i="130"/>
  <c r="D210" i="130"/>
  <c r="D209" i="130"/>
  <c r="D208" i="130"/>
  <c r="D207" i="130"/>
  <c r="D206" i="130"/>
  <c r="D205" i="130"/>
  <c r="D204" i="130"/>
  <c r="D203" i="130"/>
  <c r="D202" i="130"/>
  <c r="D201" i="130"/>
  <c r="D200" i="130"/>
  <c r="D199" i="130"/>
  <c r="D198" i="130"/>
  <c r="D197" i="130"/>
  <c r="D196" i="130"/>
  <c r="D195" i="130"/>
  <c r="D194" i="130"/>
  <c r="D193" i="130"/>
  <c r="D192" i="130"/>
  <c r="D191" i="130"/>
  <c r="D190" i="130"/>
  <c r="D189" i="130"/>
  <c r="D188" i="130"/>
  <c r="D187" i="130"/>
  <c r="D186" i="130"/>
  <c r="D185" i="130"/>
  <c r="D184" i="130"/>
  <c r="D183" i="130"/>
  <c r="D182" i="130"/>
  <c r="D181" i="130"/>
  <c r="D180" i="130"/>
  <c r="D179" i="130"/>
  <c r="D178" i="130"/>
  <c r="D177" i="130"/>
  <c r="D176" i="130"/>
  <c r="D175" i="130"/>
  <c r="D174" i="130"/>
  <c r="D173" i="130"/>
  <c r="D172" i="130"/>
  <c r="D171" i="130"/>
  <c r="D170" i="130"/>
  <c r="D169" i="130"/>
  <c r="D168" i="130"/>
  <c r="D167" i="130"/>
  <c r="D166" i="130"/>
  <c r="D165" i="130"/>
  <c r="D164" i="130"/>
  <c r="D163" i="130"/>
  <c r="D162" i="130"/>
  <c r="D161" i="130"/>
  <c r="D160" i="130"/>
  <c r="D159" i="130"/>
  <c r="D158" i="130"/>
  <c r="D157" i="130"/>
  <c r="D156" i="130"/>
  <c r="D155" i="130"/>
  <c r="D154" i="130"/>
  <c r="D153" i="130"/>
  <c r="D152" i="130"/>
  <c r="D151" i="130"/>
  <c r="D150" i="130"/>
  <c r="D149" i="130"/>
  <c r="D148" i="130"/>
  <c r="D147" i="130"/>
  <c r="D146" i="130"/>
  <c r="D145" i="130"/>
  <c r="D144" i="130"/>
  <c r="D143" i="130"/>
  <c r="D142" i="130"/>
  <c r="D141" i="130"/>
  <c r="D140" i="130"/>
  <c r="D139" i="130"/>
  <c r="D138" i="130"/>
  <c r="D137" i="130"/>
  <c r="D136" i="130"/>
  <c r="D135" i="130"/>
  <c r="D134" i="130"/>
  <c r="D133" i="130"/>
  <c r="D132" i="130"/>
  <c r="D131" i="130"/>
  <c r="D130" i="130"/>
  <c r="D129" i="130"/>
  <c r="D128" i="130"/>
  <c r="D127" i="130"/>
  <c r="D126" i="130"/>
  <c r="D125" i="130"/>
  <c r="D124" i="130"/>
  <c r="D123" i="130"/>
  <c r="D122" i="130"/>
  <c r="D121" i="130"/>
  <c r="D120" i="130"/>
  <c r="D119" i="130"/>
  <c r="D118" i="130"/>
  <c r="D117" i="130"/>
  <c r="D116" i="130"/>
  <c r="D115" i="130"/>
  <c r="D114" i="130"/>
  <c r="D113" i="130"/>
  <c r="D112" i="130"/>
  <c r="D111" i="130"/>
  <c r="D110" i="130"/>
  <c r="D109" i="130"/>
  <c r="D108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228" i="118"/>
  <c r="D227" i="118"/>
  <c r="D226" i="118"/>
  <c r="D225" i="118"/>
  <c r="D224" i="118"/>
  <c r="D223" i="118"/>
  <c r="D222" i="118"/>
  <c r="D221" i="118"/>
  <c r="D220" i="118"/>
  <c r="D219" i="118"/>
  <c r="D218" i="118"/>
  <c r="D217" i="118"/>
  <c r="D216" i="118"/>
  <c r="D215" i="118"/>
  <c r="D214" i="118"/>
  <c r="D213" i="118"/>
  <c r="D212" i="118"/>
  <c r="D211" i="118"/>
  <c r="D210" i="118"/>
  <c r="D209" i="118"/>
  <c r="D208" i="118"/>
  <c r="D207" i="118"/>
  <c r="D206" i="118"/>
  <c r="D205" i="118"/>
  <c r="D204" i="118"/>
  <c r="D203" i="118"/>
  <c r="D202" i="118"/>
  <c r="D201" i="118"/>
  <c r="D200" i="118"/>
  <c r="D199" i="118"/>
  <c r="D198" i="118"/>
  <c r="D197" i="118"/>
  <c r="D196" i="118"/>
  <c r="D195" i="118"/>
  <c r="D194" i="118"/>
  <c r="D193" i="118"/>
  <c r="D192" i="118"/>
  <c r="D191" i="118"/>
  <c r="D190" i="118"/>
  <c r="D189" i="118"/>
  <c r="D188" i="118"/>
  <c r="D187" i="118"/>
  <c r="D186" i="118"/>
  <c r="D185" i="118"/>
  <c r="D184" i="118"/>
  <c r="D183" i="118"/>
  <c r="D182" i="118"/>
  <c r="D181" i="118"/>
  <c r="D180" i="118"/>
  <c r="D179" i="118"/>
  <c r="D178" i="118"/>
  <c r="D177" i="118"/>
  <c r="D176" i="118"/>
  <c r="D175" i="118"/>
  <c r="D174" i="118"/>
  <c r="D173" i="118"/>
  <c r="D172" i="118"/>
  <c r="D171" i="118"/>
  <c r="D170" i="118"/>
  <c r="D169" i="118"/>
  <c r="D168" i="118"/>
  <c r="D167" i="118"/>
  <c r="D166" i="118"/>
  <c r="D165" i="118"/>
  <c r="D164" i="118"/>
  <c r="D163" i="118"/>
  <c r="D162" i="118"/>
  <c r="D161" i="118"/>
  <c r="D160" i="118"/>
  <c r="D159" i="118"/>
  <c r="D158" i="118"/>
  <c r="D157" i="118"/>
  <c r="D156" i="118"/>
  <c r="D155" i="118"/>
  <c r="D154" i="118"/>
  <c r="D153" i="118"/>
  <c r="D152" i="118"/>
  <c r="D151" i="118"/>
  <c r="D150" i="118"/>
  <c r="D149" i="118"/>
  <c r="D148" i="118"/>
  <c r="D147" i="118"/>
  <c r="D146" i="118"/>
  <c r="D145" i="118"/>
  <c r="D144" i="118"/>
  <c r="D143" i="118"/>
  <c r="D142" i="118"/>
  <c r="D141" i="118"/>
  <c r="D140" i="118"/>
  <c r="D139" i="118"/>
  <c r="D138" i="118"/>
  <c r="D137" i="118"/>
  <c r="D136" i="118"/>
  <c r="D135" i="118"/>
  <c r="D134" i="118"/>
  <c r="D133" i="118"/>
  <c r="D132" i="118"/>
  <c r="D131" i="118"/>
  <c r="D130" i="118"/>
  <c r="D129" i="118"/>
  <c r="D128" i="118"/>
  <c r="D127" i="118"/>
  <c r="D126" i="118"/>
  <c r="D125" i="118"/>
  <c r="D124" i="118"/>
  <c r="D123" i="118"/>
  <c r="D122" i="118"/>
  <c r="D121" i="118"/>
  <c r="D120" i="118"/>
  <c r="D119" i="118"/>
  <c r="D118" i="118"/>
  <c r="D117" i="118"/>
  <c r="D116" i="118"/>
  <c r="D115" i="118"/>
  <c r="D114" i="118"/>
  <c r="D113" i="118"/>
  <c r="D112" i="118"/>
  <c r="D111" i="118"/>
  <c r="D110" i="118"/>
  <c r="D109" i="118"/>
  <c r="D108" i="118"/>
  <c r="D107" i="118"/>
  <c r="D106" i="118"/>
  <c r="D105" i="118"/>
  <c r="D104" i="118"/>
  <c r="D103" i="118"/>
  <c r="D102" i="118"/>
  <c r="D101" i="118"/>
  <c r="D100" i="118"/>
  <c r="D99" i="118"/>
  <c r="D98" i="118"/>
  <c r="D97" i="118"/>
  <c r="D96" i="118"/>
  <c r="D95" i="118"/>
  <c r="D94" i="118"/>
  <c r="D93" i="118"/>
  <c r="D92" i="118"/>
  <c r="D91" i="118"/>
  <c r="D90" i="118"/>
  <c r="D89" i="118"/>
  <c r="D88" i="118"/>
  <c r="D87" i="118"/>
  <c r="D86" i="118"/>
  <c r="D85" i="118"/>
  <c r="D84" i="118"/>
  <c r="D83" i="118"/>
  <c r="D82" i="118"/>
  <c r="D81" i="118"/>
  <c r="D80" i="118"/>
  <c r="D79" i="118"/>
  <c r="D78" i="118"/>
  <c r="D77" i="118"/>
  <c r="D76" i="118"/>
  <c r="D75" i="118"/>
  <c r="D74" i="118"/>
  <c r="D73" i="118"/>
  <c r="D72" i="118"/>
  <c r="D71" i="118"/>
  <c r="D70" i="118"/>
  <c r="D69" i="118"/>
  <c r="D68" i="118"/>
  <c r="D67" i="118"/>
  <c r="D66" i="118"/>
  <c r="D65" i="118"/>
  <c r="D64" i="118"/>
  <c r="D63" i="118"/>
  <c r="D62" i="118"/>
  <c r="D61" i="118"/>
  <c r="D60" i="118"/>
  <c r="D59" i="118"/>
  <c r="D58" i="118"/>
  <c r="D57" i="118"/>
  <c r="D56" i="118"/>
  <c r="D55" i="118"/>
  <c r="D54" i="118"/>
  <c r="D53" i="118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228" i="141"/>
  <c r="D227" i="141"/>
  <c r="D226" i="141"/>
  <c r="D225" i="141"/>
  <c r="D224" i="141"/>
  <c r="D223" i="141"/>
  <c r="D222" i="141"/>
  <c r="D221" i="141"/>
  <c r="D220" i="141"/>
  <c r="D219" i="141"/>
  <c r="D218" i="141"/>
  <c r="D217" i="141"/>
  <c r="D216" i="141"/>
  <c r="D215" i="141"/>
  <c r="D214" i="141"/>
  <c r="D213" i="141"/>
  <c r="D212" i="141"/>
  <c r="D211" i="141"/>
  <c r="D210" i="141"/>
  <c r="D209" i="141"/>
  <c r="D208" i="141"/>
  <c r="D207" i="141"/>
  <c r="D206" i="141"/>
  <c r="D205" i="141"/>
  <c r="D204" i="141"/>
  <c r="D203" i="141"/>
  <c r="D202" i="141"/>
  <c r="D201" i="141"/>
  <c r="D200" i="141"/>
  <c r="D199" i="141"/>
  <c r="D198" i="141"/>
  <c r="D197" i="141"/>
  <c r="D196" i="141"/>
  <c r="D195" i="141"/>
  <c r="D194" i="141"/>
  <c r="D193" i="141"/>
  <c r="D192" i="141"/>
  <c r="D191" i="141"/>
  <c r="D190" i="141"/>
  <c r="D189" i="141"/>
  <c r="D188" i="141"/>
  <c r="D187" i="141"/>
  <c r="D186" i="141"/>
  <c r="D185" i="141"/>
  <c r="D184" i="141"/>
  <c r="D183" i="141"/>
  <c r="D182" i="141"/>
  <c r="D181" i="141"/>
  <c r="D180" i="141"/>
  <c r="D179" i="141"/>
  <c r="D178" i="141"/>
  <c r="D177" i="141"/>
  <c r="D176" i="141"/>
  <c r="D175" i="141"/>
  <c r="D174" i="141"/>
  <c r="D173" i="141"/>
  <c r="D172" i="141"/>
  <c r="D171" i="141"/>
  <c r="D170" i="141"/>
  <c r="D169" i="141"/>
  <c r="D168" i="141"/>
  <c r="D167" i="141"/>
  <c r="D166" i="141"/>
  <c r="D165" i="141"/>
  <c r="D164" i="141"/>
  <c r="D163" i="141"/>
  <c r="D162" i="141"/>
  <c r="D161" i="141"/>
  <c r="D160" i="141"/>
  <c r="D159" i="141"/>
  <c r="D158" i="141"/>
  <c r="D157" i="141"/>
  <c r="D156" i="141"/>
  <c r="D155" i="141"/>
  <c r="D154" i="141"/>
  <c r="D153" i="141"/>
  <c r="D152" i="141"/>
  <c r="D151" i="141"/>
  <c r="D150" i="141"/>
  <c r="D149" i="141"/>
  <c r="D148" i="141"/>
  <c r="D147" i="141"/>
  <c r="D146" i="141"/>
  <c r="D145" i="141"/>
  <c r="D144" i="141"/>
  <c r="D143" i="141"/>
  <c r="D142" i="141"/>
  <c r="D141" i="141"/>
  <c r="D140" i="141"/>
  <c r="D139" i="141"/>
  <c r="D138" i="141"/>
  <c r="D137" i="141"/>
  <c r="D136" i="141"/>
  <c r="D135" i="141"/>
  <c r="D134" i="141"/>
  <c r="D133" i="141"/>
  <c r="D132" i="141"/>
  <c r="D131" i="141"/>
  <c r="D130" i="141"/>
  <c r="D129" i="141"/>
  <c r="D128" i="141"/>
  <c r="D127" i="141"/>
  <c r="D126" i="141"/>
  <c r="D125" i="141"/>
  <c r="D124" i="141"/>
  <c r="D123" i="141"/>
  <c r="D122" i="141"/>
  <c r="D121" i="141"/>
  <c r="D120" i="141"/>
  <c r="D119" i="141"/>
  <c r="D118" i="141"/>
  <c r="D117" i="141"/>
  <c r="D116" i="141"/>
  <c r="D115" i="141"/>
  <c r="D114" i="141"/>
  <c r="D113" i="141"/>
  <c r="D112" i="141"/>
  <c r="D111" i="141"/>
  <c r="D110" i="141"/>
  <c r="D109" i="141"/>
  <c r="D108" i="141"/>
  <c r="D107" i="141"/>
  <c r="D106" i="141"/>
  <c r="D105" i="141"/>
  <c r="D104" i="141"/>
  <c r="D103" i="141"/>
  <c r="D102" i="141"/>
  <c r="D101" i="141"/>
  <c r="D100" i="141"/>
  <c r="D99" i="141"/>
  <c r="D98" i="141"/>
  <c r="D97" i="141"/>
  <c r="D96" i="141"/>
  <c r="D95" i="141"/>
  <c r="D94" i="141"/>
  <c r="D93" i="141"/>
  <c r="D92" i="141"/>
  <c r="D91" i="141"/>
  <c r="D90" i="141"/>
  <c r="D89" i="141"/>
  <c r="D88" i="141"/>
  <c r="D87" i="141"/>
  <c r="D86" i="141"/>
  <c r="D85" i="141"/>
  <c r="D84" i="141"/>
  <c r="D83" i="141"/>
  <c r="D82" i="141"/>
  <c r="D81" i="141"/>
  <c r="D80" i="141"/>
  <c r="D79" i="141"/>
  <c r="D78" i="141"/>
  <c r="D77" i="141"/>
  <c r="D76" i="141"/>
  <c r="D75" i="141"/>
  <c r="D74" i="141"/>
  <c r="D73" i="141"/>
  <c r="D72" i="141"/>
  <c r="D71" i="141"/>
  <c r="D70" i="141"/>
  <c r="D69" i="141"/>
  <c r="D68" i="141"/>
  <c r="D67" i="141"/>
  <c r="D66" i="141"/>
  <c r="D65" i="141"/>
  <c r="D64" i="141"/>
  <c r="D63" i="141"/>
  <c r="D62" i="141"/>
  <c r="D61" i="141"/>
  <c r="D60" i="141"/>
  <c r="D59" i="141"/>
  <c r="D58" i="141"/>
  <c r="D57" i="141"/>
  <c r="D56" i="141"/>
  <c r="D55" i="141"/>
  <c r="D54" i="141"/>
  <c r="D53" i="141"/>
  <c r="D52" i="141"/>
  <c r="D51" i="141"/>
  <c r="D50" i="141"/>
  <c r="D49" i="141"/>
  <c r="D48" i="141"/>
  <c r="D47" i="141"/>
  <c r="D46" i="141"/>
  <c r="D45" i="141"/>
  <c r="D44" i="141"/>
  <c r="D43" i="141"/>
  <c r="D42" i="141"/>
  <c r="D41" i="141"/>
  <c r="D40" i="141"/>
  <c r="D39" i="141"/>
  <c r="D38" i="141"/>
  <c r="D37" i="141"/>
  <c r="D36" i="141"/>
  <c r="D35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228" i="140"/>
  <c r="D227" i="140"/>
  <c r="D226" i="140"/>
  <c r="D225" i="140"/>
  <c r="D224" i="140"/>
  <c r="D223" i="140"/>
  <c r="D222" i="140"/>
  <c r="D221" i="140"/>
  <c r="D220" i="140"/>
  <c r="D219" i="140"/>
  <c r="D218" i="140"/>
  <c r="D217" i="140"/>
  <c r="D216" i="140"/>
  <c r="D215" i="140"/>
  <c r="D214" i="140"/>
  <c r="D213" i="140"/>
  <c r="D212" i="140"/>
  <c r="D211" i="140"/>
  <c r="D210" i="140"/>
  <c r="D209" i="140"/>
  <c r="D208" i="140"/>
  <c r="D207" i="140"/>
  <c r="D206" i="140"/>
  <c r="D205" i="140"/>
  <c r="D204" i="140"/>
  <c r="D203" i="140"/>
  <c r="D202" i="140"/>
  <c r="D201" i="140"/>
  <c r="D200" i="140"/>
  <c r="D199" i="140"/>
  <c r="D198" i="140"/>
  <c r="D197" i="140"/>
  <c r="D196" i="140"/>
  <c r="D195" i="140"/>
  <c r="D194" i="140"/>
  <c r="D193" i="140"/>
  <c r="D192" i="140"/>
  <c r="D191" i="140"/>
  <c r="D190" i="140"/>
  <c r="D189" i="140"/>
  <c r="D188" i="140"/>
  <c r="D187" i="140"/>
  <c r="D186" i="140"/>
  <c r="D185" i="140"/>
  <c r="D184" i="140"/>
  <c r="D183" i="140"/>
  <c r="D182" i="140"/>
  <c r="D181" i="140"/>
  <c r="D180" i="140"/>
  <c r="D179" i="140"/>
  <c r="D178" i="140"/>
  <c r="D177" i="140"/>
  <c r="D176" i="140"/>
  <c r="D175" i="140"/>
  <c r="D174" i="140"/>
  <c r="D173" i="140"/>
  <c r="D172" i="140"/>
  <c r="D171" i="140"/>
  <c r="D170" i="140"/>
  <c r="D169" i="140"/>
  <c r="D168" i="140"/>
  <c r="D167" i="140"/>
  <c r="D166" i="140"/>
  <c r="D165" i="140"/>
  <c r="D164" i="140"/>
  <c r="D163" i="140"/>
  <c r="D162" i="140"/>
  <c r="D161" i="140"/>
  <c r="D160" i="140"/>
  <c r="D159" i="140"/>
  <c r="D158" i="140"/>
  <c r="D157" i="140"/>
  <c r="D156" i="140"/>
  <c r="D155" i="140"/>
  <c r="D154" i="140"/>
  <c r="D153" i="140"/>
  <c r="D152" i="140"/>
  <c r="D151" i="140"/>
  <c r="D150" i="140"/>
  <c r="D149" i="140"/>
  <c r="D148" i="140"/>
  <c r="D147" i="140"/>
  <c r="D146" i="140"/>
  <c r="D145" i="140"/>
  <c r="D144" i="140"/>
  <c r="D143" i="140"/>
  <c r="D142" i="140"/>
  <c r="D141" i="140"/>
  <c r="D140" i="140"/>
  <c r="D139" i="140"/>
  <c r="D138" i="140"/>
  <c r="D137" i="140"/>
  <c r="D136" i="140"/>
  <c r="D135" i="140"/>
  <c r="D134" i="140"/>
  <c r="D133" i="140"/>
  <c r="D132" i="140"/>
  <c r="D131" i="140"/>
  <c r="D130" i="140"/>
  <c r="D129" i="140"/>
  <c r="D128" i="140"/>
  <c r="D127" i="140"/>
  <c r="D126" i="140"/>
  <c r="D125" i="140"/>
  <c r="D124" i="140"/>
  <c r="D123" i="140"/>
  <c r="D122" i="140"/>
  <c r="D121" i="140"/>
  <c r="D120" i="140"/>
  <c r="D119" i="140"/>
  <c r="D118" i="140"/>
  <c r="D117" i="140"/>
  <c r="D116" i="140"/>
  <c r="D115" i="140"/>
  <c r="D114" i="140"/>
  <c r="D113" i="140"/>
  <c r="D112" i="140"/>
  <c r="D111" i="140"/>
  <c r="D110" i="140"/>
  <c r="D109" i="140"/>
  <c r="D108" i="140"/>
  <c r="D107" i="140"/>
  <c r="D106" i="140"/>
  <c r="D105" i="140"/>
  <c r="D104" i="140"/>
  <c r="D103" i="140"/>
  <c r="D102" i="140"/>
  <c r="D101" i="140"/>
  <c r="D100" i="140"/>
  <c r="D99" i="140"/>
  <c r="D98" i="140"/>
  <c r="D97" i="140"/>
  <c r="D96" i="140"/>
  <c r="D95" i="140"/>
  <c r="D94" i="140"/>
  <c r="D93" i="140"/>
  <c r="D92" i="140"/>
  <c r="D91" i="140"/>
  <c r="D90" i="140"/>
  <c r="D89" i="140"/>
  <c r="D88" i="140"/>
  <c r="D87" i="140"/>
  <c r="D86" i="140"/>
  <c r="D85" i="140"/>
  <c r="D84" i="140"/>
  <c r="D83" i="140"/>
  <c r="D82" i="140"/>
  <c r="D81" i="140"/>
  <c r="D80" i="140"/>
  <c r="D79" i="140"/>
  <c r="D78" i="140"/>
  <c r="D77" i="140"/>
  <c r="D76" i="140"/>
  <c r="D75" i="140"/>
  <c r="D74" i="140"/>
  <c r="D73" i="140"/>
  <c r="D72" i="140"/>
  <c r="D71" i="140"/>
  <c r="D70" i="140"/>
  <c r="D69" i="140"/>
  <c r="D68" i="140"/>
  <c r="D67" i="140"/>
  <c r="D66" i="140"/>
  <c r="D65" i="140"/>
  <c r="D64" i="140"/>
  <c r="D63" i="140"/>
  <c r="D62" i="140"/>
  <c r="D61" i="140"/>
  <c r="D60" i="140"/>
  <c r="D59" i="140"/>
  <c r="D58" i="140"/>
  <c r="D57" i="140"/>
  <c r="D56" i="140"/>
  <c r="D55" i="140"/>
  <c r="D54" i="140"/>
  <c r="D53" i="140"/>
  <c r="D52" i="140"/>
  <c r="D51" i="140"/>
  <c r="D50" i="140"/>
  <c r="D49" i="140"/>
  <c r="D48" i="140"/>
  <c r="D47" i="140"/>
  <c r="D46" i="140"/>
  <c r="D45" i="140"/>
  <c r="D44" i="140"/>
  <c r="D43" i="140"/>
  <c r="D42" i="140"/>
  <c r="D41" i="140"/>
  <c r="D40" i="140"/>
  <c r="D39" i="140"/>
  <c r="D38" i="140"/>
  <c r="D37" i="140"/>
  <c r="D36" i="140"/>
  <c r="D35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228" i="132"/>
  <c r="D227" i="132"/>
  <c r="D226" i="132"/>
  <c r="D225" i="132"/>
  <c r="D224" i="132"/>
  <c r="D223" i="132"/>
  <c r="D222" i="132"/>
  <c r="D221" i="132"/>
  <c r="D220" i="132"/>
  <c r="D219" i="132"/>
  <c r="D218" i="132"/>
  <c r="D217" i="132"/>
  <c r="D216" i="132"/>
  <c r="D215" i="132"/>
  <c r="D214" i="132"/>
  <c r="D213" i="132"/>
  <c r="D212" i="132"/>
  <c r="D211" i="132"/>
  <c r="D210" i="132"/>
  <c r="D209" i="132"/>
  <c r="D208" i="132"/>
  <c r="D207" i="132"/>
  <c r="D206" i="132"/>
  <c r="D205" i="132"/>
  <c r="D204" i="132"/>
  <c r="D203" i="132"/>
  <c r="D202" i="132"/>
  <c r="D201" i="132"/>
  <c r="D200" i="132"/>
  <c r="D199" i="132"/>
  <c r="D198" i="132"/>
  <c r="D197" i="132"/>
  <c r="D196" i="132"/>
  <c r="D195" i="132"/>
  <c r="D194" i="132"/>
  <c r="D193" i="132"/>
  <c r="D192" i="132"/>
  <c r="D191" i="132"/>
  <c r="D190" i="132"/>
  <c r="D189" i="132"/>
  <c r="D188" i="132"/>
  <c r="D187" i="132"/>
  <c r="D186" i="132"/>
  <c r="D185" i="132"/>
  <c r="D184" i="132"/>
  <c r="D183" i="132"/>
  <c r="D182" i="132"/>
  <c r="D181" i="132"/>
  <c r="D180" i="132"/>
  <c r="D179" i="132"/>
  <c r="D178" i="132"/>
  <c r="D177" i="132"/>
  <c r="D176" i="132"/>
  <c r="D175" i="132"/>
  <c r="D174" i="132"/>
  <c r="D173" i="132"/>
  <c r="D172" i="132"/>
  <c r="D171" i="132"/>
  <c r="D170" i="132"/>
  <c r="D169" i="132"/>
  <c r="D168" i="132"/>
  <c r="D167" i="132"/>
  <c r="D166" i="132"/>
  <c r="D165" i="132"/>
  <c r="D164" i="132"/>
  <c r="D163" i="132"/>
  <c r="D162" i="132"/>
  <c r="D161" i="132"/>
  <c r="D160" i="132"/>
  <c r="D159" i="132"/>
  <c r="D158" i="132"/>
  <c r="D157" i="132"/>
  <c r="D156" i="132"/>
  <c r="D155" i="132"/>
  <c r="D154" i="132"/>
  <c r="D153" i="132"/>
  <c r="D152" i="132"/>
  <c r="D151" i="132"/>
  <c r="D150" i="132"/>
  <c r="D149" i="132"/>
  <c r="D148" i="132"/>
  <c r="D147" i="132"/>
  <c r="D146" i="132"/>
  <c r="D145" i="132"/>
  <c r="D144" i="132"/>
  <c r="D143" i="132"/>
  <c r="D142" i="132"/>
  <c r="D141" i="132"/>
  <c r="D140" i="132"/>
  <c r="D139" i="132"/>
  <c r="D138" i="132"/>
  <c r="D137" i="132"/>
  <c r="D136" i="132"/>
  <c r="D135" i="132"/>
  <c r="D134" i="132"/>
  <c r="D133" i="132"/>
  <c r="D132" i="132"/>
  <c r="D131" i="132"/>
  <c r="D130" i="132"/>
  <c r="D129" i="132"/>
  <c r="D128" i="132"/>
  <c r="D127" i="132"/>
  <c r="D126" i="132"/>
  <c r="D125" i="132"/>
  <c r="D124" i="132"/>
  <c r="D123" i="132"/>
  <c r="D122" i="132"/>
  <c r="D121" i="132"/>
  <c r="D120" i="132"/>
  <c r="D119" i="132"/>
  <c r="D118" i="132"/>
  <c r="D117" i="132"/>
  <c r="D116" i="132"/>
  <c r="D115" i="132"/>
  <c r="D114" i="132"/>
  <c r="D113" i="132"/>
  <c r="D112" i="132"/>
  <c r="D111" i="132"/>
  <c r="D110" i="132"/>
  <c r="D109" i="132"/>
  <c r="D108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228" i="106"/>
  <c r="D227" i="106"/>
  <c r="D226" i="106"/>
  <c r="D225" i="106"/>
  <c r="D224" i="106"/>
  <c r="D223" i="106"/>
  <c r="D222" i="106"/>
  <c r="D221" i="106"/>
  <c r="D220" i="106"/>
  <c r="D219" i="106"/>
  <c r="D218" i="106"/>
  <c r="D217" i="106"/>
  <c r="D216" i="106"/>
  <c r="D215" i="106"/>
  <c r="D214" i="106"/>
  <c r="D213" i="106"/>
  <c r="D212" i="106"/>
  <c r="D211" i="106"/>
  <c r="D210" i="106"/>
  <c r="D209" i="106"/>
  <c r="D208" i="106"/>
  <c r="D207" i="106"/>
  <c r="D206" i="106"/>
  <c r="D205" i="106"/>
  <c r="D204" i="106"/>
  <c r="D203" i="106"/>
  <c r="D202" i="106"/>
  <c r="D201" i="106"/>
  <c r="D200" i="106"/>
  <c r="D199" i="106"/>
  <c r="D198" i="106"/>
  <c r="D197" i="106"/>
  <c r="D196" i="106"/>
  <c r="D195" i="106"/>
  <c r="D194" i="106"/>
  <c r="D193" i="106"/>
  <c r="D192" i="106"/>
  <c r="D191" i="106"/>
  <c r="D190" i="106"/>
  <c r="D189" i="106"/>
  <c r="D188" i="106"/>
  <c r="D187" i="106"/>
  <c r="D186" i="106"/>
  <c r="D185" i="106"/>
  <c r="D184" i="106"/>
  <c r="D183" i="106"/>
  <c r="D182" i="106"/>
  <c r="D181" i="106"/>
  <c r="D180" i="106"/>
  <c r="D179" i="106"/>
  <c r="D178" i="106"/>
  <c r="D177" i="106"/>
  <c r="D176" i="106"/>
  <c r="D175" i="106"/>
  <c r="D174" i="106"/>
  <c r="D173" i="106"/>
  <c r="D172" i="106"/>
  <c r="D171" i="106"/>
  <c r="D170" i="106"/>
  <c r="D169" i="106"/>
  <c r="D168" i="106"/>
  <c r="D167" i="106"/>
  <c r="D166" i="106"/>
  <c r="D165" i="106"/>
  <c r="D164" i="106"/>
  <c r="D163" i="106"/>
  <c r="D162" i="106"/>
  <c r="D161" i="106"/>
  <c r="D160" i="106"/>
  <c r="D159" i="106"/>
  <c r="D158" i="106"/>
  <c r="D157" i="106"/>
  <c r="D156" i="106"/>
  <c r="D155" i="106"/>
  <c r="D154" i="106"/>
  <c r="D153" i="106"/>
  <c r="D152" i="106"/>
  <c r="D151" i="106"/>
  <c r="D150" i="106"/>
  <c r="D149" i="106"/>
  <c r="D148" i="106"/>
  <c r="D147" i="106"/>
  <c r="D146" i="106"/>
  <c r="D145" i="106"/>
  <c r="D144" i="106"/>
  <c r="D143" i="106"/>
  <c r="D142" i="106"/>
  <c r="D141" i="106"/>
  <c r="D140" i="106"/>
  <c r="D139" i="106"/>
  <c r="D138" i="106"/>
  <c r="D137" i="106"/>
  <c r="D136" i="106"/>
  <c r="D135" i="106"/>
  <c r="D134" i="106"/>
  <c r="D133" i="106"/>
  <c r="D132" i="106"/>
  <c r="D131" i="106"/>
  <c r="D130" i="106"/>
  <c r="D129" i="106"/>
  <c r="D128" i="106"/>
  <c r="D127" i="106"/>
  <c r="D126" i="106"/>
  <c r="D125" i="106"/>
  <c r="D124" i="106"/>
  <c r="D123" i="106"/>
  <c r="D122" i="106"/>
  <c r="D121" i="106"/>
  <c r="D120" i="106"/>
  <c r="D119" i="106"/>
  <c r="D118" i="106"/>
  <c r="D117" i="106"/>
  <c r="D116" i="106"/>
  <c r="D115" i="106"/>
  <c r="D114" i="106"/>
  <c r="D113" i="106"/>
  <c r="D112" i="106"/>
  <c r="D111" i="106"/>
  <c r="D110" i="106"/>
  <c r="D109" i="106"/>
  <c r="D108" i="106"/>
  <c r="D107" i="106"/>
  <c r="D106" i="106"/>
  <c r="D105" i="106"/>
  <c r="D104" i="106"/>
  <c r="D103" i="106"/>
  <c r="D102" i="106"/>
  <c r="D101" i="106"/>
  <c r="D100" i="106"/>
  <c r="D99" i="106"/>
  <c r="D98" i="106"/>
  <c r="D97" i="106"/>
  <c r="D96" i="106"/>
  <c r="D95" i="106"/>
  <c r="D94" i="106"/>
  <c r="D93" i="106"/>
  <c r="D92" i="106"/>
  <c r="D91" i="106"/>
  <c r="D90" i="106"/>
  <c r="D89" i="106"/>
  <c r="D88" i="106"/>
  <c r="D87" i="106"/>
  <c r="D86" i="106"/>
  <c r="D85" i="106"/>
  <c r="D84" i="106"/>
  <c r="D83" i="106"/>
  <c r="D82" i="106"/>
  <c r="D81" i="106"/>
  <c r="D80" i="106"/>
  <c r="D79" i="106"/>
  <c r="D78" i="106"/>
  <c r="D77" i="106"/>
  <c r="D76" i="106"/>
  <c r="D75" i="106"/>
  <c r="D74" i="106"/>
  <c r="D73" i="106"/>
  <c r="D72" i="106"/>
  <c r="D71" i="106"/>
  <c r="D70" i="106"/>
  <c r="D69" i="106"/>
  <c r="D68" i="106"/>
  <c r="D67" i="106"/>
  <c r="D66" i="106"/>
  <c r="D65" i="106"/>
  <c r="D64" i="106"/>
  <c r="D63" i="106"/>
  <c r="D62" i="106"/>
  <c r="D61" i="106"/>
  <c r="D60" i="106"/>
  <c r="D59" i="106"/>
  <c r="D58" i="106"/>
  <c r="D57" i="106"/>
  <c r="D56" i="106"/>
  <c r="D55" i="106"/>
  <c r="D54" i="106"/>
  <c r="D53" i="106"/>
  <c r="D52" i="106"/>
  <c r="D51" i="106"/>
  <c r="D50" i="106"/>
  <c r="D49" i="106"/>
  <c r="D48" i="106"/>
  <c r="D47" i="106"/>
  <c r="D46" i="106"/>
  <c r="D45" i="106"/>
  <c r="D44" i="106"/>
  <c r="D43" i="106"/>
  <c r="D42" i="106"/>
  <c r="D41" i="106"/>
  <c r="D40" i="106"/>
  <c r="D39" i="106"/>
  <c r="D38" i="106"/>
  <c r="D37" i="106"/>
  <c r="D36" i="106"/>
  <c r="D35" i="106"/>
  <c r="D34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204" i="139"/>
  <c r="D203" i="139"/>
  <c r="D202" i="139"/>
  <c r="D201" i="139"/>
  <c r="D200" i="139"/>
  <c r="D126" i="139"/>
  <c r="D125" i="139"/>
  <c r="D124" i="139"/>
  <c r="D123" i="139"/>
  <c r="D122" i="139"/>
  <c r="D49" i="139"/>
  <c r="D48" i="139"/>
  <c r="D47" i="139"/>
  <c r="D46" i="139"/>
  <c r="D45" i="139"/>
  <c r="J228" i="131" l="1"/>
  <c r="P219" i="131"/>
  <c r="P218" i="131"/>
  <c r="P217" i="131"/>
  <c r="P216" i="131"/>
  <c r="M204" i="131"/>
  <c r="M203" i="131"/>
  <c r="M202" i="131"/>
  <c r="J184" i="131"/>
  <c r="J183" i="131"/>
  <c r="P170" i="131"/>
  <c r="P169" i="131"/>
  <c r="M158" i="131"/>
  <c r="P220" i="130"/>
  <c r="P219" i="130"/>
  <c r="P218" i="130"/>
  <c r="P217" i="130"/>
  <c r="M206" i="130"/>
  <c r="M205" i="130"/>
  <c r="M204" i="130"/>
  <c r="J185" i="130"/>
  <c r="P171" i="130"/>
  <c r="P170" i="130"/>
  <c r="M159" i="130"/>
  <c r="P220" i="118"/>
  <c r="P219" i="118"/>
  <c r="P218" i="118"/>
  <c r="P217" i="118"/>
  <c r="M206" i="118"/>
  <c r="M205" i="118"/>
  <c r="M204" i="118"/>
  <c r="J185" i="118"/>
  <c r="P171" i="118"/>
  <c r="P170" i="118"/>
  <c r="P169" i="118"/>
  <c r="M159" i="118"/>
  <c r="J228" i="141"/>
  <c r="P218" i="141"/>
  <c r="P217" i="141"/>
  <c r="P216" i="141"/>
  <c r="P215" i="141"/>
  <c r="M204" i="141"/>
  <c r="M203" i="141"/>
  <c r="M202" i="141"/>
  <c r="J184" i="141"/>
  <c r="M158" i="141"/>
  <c r="P224" i="140"/>
  <c r="P223" i="140"/>
  <c r="P222" i="140"/>
  <c r="P221" i="140"/>
  <c r="P220" i="140"/>
  <c r="M210" i="140"/>
  <c r="M209" i="140"/>
  <c r="J188" i="140"/>
  <c r="J187" i="140"/>
  <c r="P176" i="140"/>
  <c r="P175" i="140"/>
  <c r="P174" i="140"/>
  <c r="P173" i="140"/>
  <c r="M163" i="140"/>
  <c r="P227" i="132"/>
  <c r="P226" i="132"/>
  <c r="P225" i="132"/>
  <c r="P224" i="132"/>
  <c r="P223" i="132"/>
  <c r="P222" i="132"/>
  <c r="M219" i="132"/>
  <c r="M218" i="132"/>
  <c r="J197" i="132"/>
  <c r="J196" i="132"/>
  <c r="P168" i="132"/>
  <c r="P167" i="132"/>
  <c r="M169" i="132"/>
  <c r="P221" i="106"/>
  <c r="P220" i="106"/>
  <c r="P219" i="106"/>
  <c r="P218" i="106"/>
  <c r="M210" i="106"/>
  <c r="M209" i="106"/>
  <c r="J188" i="106"/>
  <c r="J187" i="106"/>
  <c r="P170" i="106"/>
  <c r="P169" i="106"/>
  <c r="P168" i="106"/>
  <c r="M162" i="106"/>
  <c r="P219" i="139"/>
  <c r="P218" i="139"/>
  <c r="P217" i="139"/>
  <c r="M209" i="139"/>
  <c r="M208" i="139"/>
  <c r="J187" i="139"/>
  <c r="J186" i="139"/>
  <c r="P167" i="139"/>
  <c r="M162" i="139"/>
  <c r="M161" i="139"/>
  <c r="M160" i="139"/>
  <c r="J110" i="139"/>
  <c r="D199" i="139"/>
  <c r="D198" i="139"/>
  <c r="D197" i="139"/>
  <c r="D196" i="139"/>
  <c r="D195" i="139"/>
  <c r="D194" i="139"/>
  <c r="D193" i="139"/>
  <c r="D121" i="139"/>
  <c r="D120" i="139"/>
  <c r="D119" i="139"/>
  <c r="D118" i="139"/>
  <c r="D117" i="139"/>
  <c r="D116" i="139"/>
  <c r="D115" i="139"/>
  <c r="D114" i="139"/>
  <c r="D44" i="139"/>
  <c r="D43" i="139"/>
  <c r="D42" i="139"/>
  <c r="D41" i="139"/>
  <c r="D40" i="139"/>
  <c r="D39" i="139"/>
  <c r="D38" i="139"/>
  <c r="D37" i="139"/>
  <c r="P228" i="131" l="1"/>
  <c r="P227" i="131"/>
  <c r="P226" i="131"/>
  <c r="P225" i="131"/>
  <c r="P224" i="131"/>
  <c r="P223" i="131"/>
  <c r="P222" i="131"/>
  <c r="P221" i="131"/>
  <c r="P220" i="131"/>
  <c r="M208" i="131"/>
  <c r="M207" i="131"/>
  <c r="M206" i="131"/>
  <c r="M205" i="131"/>
  <c r="J185" i="131"/>
  <c r="P174" i="131"/>
  <c r="P173" i="131"/>
  <c r="P172" i="131"/>
  <c r="P171" i="131"/>
  <c r="P228" i="130"/>
  <c r="P227" i="130"/>
  <c r="P226" i="130"/>
  <c r="P225" i="130"/>
  <c r="P224" i="130"/>
  <c r="P223" i="130"/>
  <c r="P222" i="130"/>
  <c r="P221" i="130"/>
  <c r="M208" i="130"/>
  <c r="M207" i="130"/>
  <c r="J187" i="130"/>
  <c r="J186" i="130"/>
  <c r="P175" i="130"/>
  <c r="P174" i="130"/>
  <c r="P173" i="130"/>
  <c r="P172" i="130"/>
  <c r="P228" i="118"/>
  <c r="P227" i="118"/>
  <c r="P226" i="118"/>
  <c r="P225" i="118"/>
  <c r="P224" i="118"/>
  <c r="P223" i="118"/>
  <c r="P222" i="118"/>
  <c r="P221" i="118"/>
  <c r="M208" i="118"/>
  <c r="M207" i="118"/>
  <c r="J187" i="118"/>
  <c r="J186" i="118"/>
  <c r="P175" i="118"/>
  <c r="P174" i="118"/>
  <c r="P173" i="118"/>
  <c r="P172" i="118"/>
  <c r="P227" i="141"/>
  <c r="P226" i="141"/>
  <c r="P225" i="141"/>
  <c r="P224" i="141"/>
  <c r="P223" i="141"/>
  <c r="P222" i="141"/>
  <c r="P221" i="141"/>
  <c r="P220" i="141"/>
  <c r="P219" i="141"/>
  <c r="M209" i="141"/>
  <c r="M208" i="141"/>
  <c r="M207" i="141"/>
  <c r="M206" i="141"/>
  <c r="M205" i="141"/>
  <c r="J186" i="141"/>
  <c r="J185" i="141"/>
  <c r="P168" i="141"/>
  <c r="P167" i="141"/>
  <c r="P166" i="141"/>
  <c r="P22" i="141"/>
  <c r="P23" i="141"/>
  <c r="P24" i="141"/>
  <c r="P25" i="141"/>
  <c r="P26" i="141"/>
  <c r="P27" i="141"/>
  <c r="P28" i="141"/>
  <c r="P29" i="141"/>
  <c r="P30" i="141"/>
  <c r="P31" i="141"/>
  <c r="P32" i="141"/>
  <c r="P33" i="141"/>
  <c r="P34" i="141"/>
  <c r="P35" i="141"/>
  <c r="P36" i="141"/>
  <c r="P37" i="141"/>
  <c r="P38" i="141"/>
  <c r="P39" i="141"/>
  <c r="P40" i="141"/>
  <c r="P41" i="141"/>
  <c r="P42" i="141"/>
  <c r="P43" i="141"/>
  <c r="P44" i="141"/>
  <c r="P45" i="141"/>
  <c r="P46" i="141"/>
  <c r="P47" i="141"/>
  <c r="P48" i="141"/>
  <c r="P49" i="141"/>
  <c r="P50" i="141"/>
  <c r="P51" i="141"/>
  <c r="P52" i="141"/>
  <c r="P53" i="141"/>
  <c r="P54" i="141"/>
  <c r="P55" i="141"/>
  <c r="P56" i="141"/>
  <c r="P57" i="141"/>
  <c r="P58" i="141"/>
  <c r="P59" i="141"/>
  <c r="P60" i="141"/>
  <c r="P61" i="141"/>
  <c r="P62" i="141"/>
  <c r="P63" i="141"/>
  <c r="P64" i="141"/>
  <c r="P65" i="141"/>
  <c r="P66" i="141"/>
  <c r="P67" i="141"/>
  <c r="P68" i="141"/>
  <c r="P69" i="141"/>
  <c r="P70" i="141"/>
  <c r="P71" i="141"/>
  <c r="P72" i="141"/>
  <c r="P73" i="141"/>
  <c r="P74" i="141"/>
  <c r="P75" i="141"/>
  <c r="P76" i="141"/>
  <c r="P77" i="141"/>
  <c r="P78" i="141"/>
  <c r="P79" i="141"/>
  <c r="P80" i="141"/>
  <c r="P81" i="141"/>
  <c r="P82" i="141"/>
  <c r="P83" i="141"/>
  <c r="P84" i="141"/>
  <c r="P85" i="141"/>
  <c r="P86" i="141"/>
  <c r="P87" i="141"/>
  <c r="P88" i="141"/>
  <c r="P89" i="141"/>
  <c r="P90" i="141"/>
  <c r="P91" i="141"/>
  <c r="P92" i="141"/>
  <c r="P93" i="141"/>
  <c r="P94" i="141"/>
  <c r="P95" i="141"/>
  <c r="P96" i="141"/>
  <c r="P97" i="141"/>
  <c r="P98" i="141"/>
  <c r="P99" i="141"/>
  <c r="P100" i="141"/>
  <c r="P101" i="141"/>
  <c r="P102" i="141"/>
  <c r="P103" i="141"/>
  <c r="P104" i="141"/>
  <c r="P105" i="141"/>
  <c r="P106" i="141"/>
  <c r="P107" i="141"/>
  <c r="P108" i="141"/>
  <c r="P109" i="141"/>
  <c r="P110" i="141"/>
  <c r="P111" i="141"/>
  <c r="P112" i="141"/>
  <c r="P113" i="141"/>
  <c r="P114" i="141"/>
  <c r="P115" i="141"/>
  <c r="P116" i="141"/>
  <c r="P117" i="141"/>
  <c r="P118" i="141"/>
  <c r="P119" i="141"/>
  <c r="P120" i="141"/>
  <c r="P121" i="141"/>
  <c r="P122" i="141"/>
  <c r="P123" i="141"/>
  <c r="P124" i="141"/>
  <c r="P125" i="141"/>
  <c r="P126" i="141"/>
  <c r="P127" i="141"/>
  <c r="P128" i="141"/>
  <c r="P129" i="141"/>
  <c r="P130" i="141"/>
  <c r="P131" i="141"/>
  <c r="P132" i="141"/>
  <c r="P133" i="141"/>
  <c r="P134" i="141"/>
  <c r="P135" i="141"/>
  <c r="P136" i="141"/>
  <c r="P137" i="141"/>
  <c r="P138" i="141"/>
  <c r="P139" i="141"/>
  <c r="P140" i="141"/>
  <c r="P141" i="141"/>
  <c r="P142" i="141"/>
  <c r="P143" i="141"/>
  <c r="P144" i="141"/>
  <c r="P145" i="141"/>
  <c r="P146" i="141"/>
  <c r="P147" i="141"/>
  <c r="P148" i="141"/>
  <c r="P149" i="141"/>
  <c r="P150" i="141"/>
  <c r="P151" i="141"/>
  <c r="P152" i="141"/>
  <c r="P153" i="141"/>
  <c r="P154" i="141"/>
  <c r="P155" i="141"/>
  <c r="P169" i="141"/>
  <c r="P170" i="141"/>
  <c r="P171" i="141"/>
  <c r="P172" i="141"/>
  <c r="P173" i="141"/>
  <c r="P174" i="141"/>
  <c r="P175" i="141"/>
  <c r="P176" i="141"/>
  <c r="P177" i="141"/>
  <c r="P178" i="141"/>
  <c r="P179" i="141"/>
  <c r="P180" i="141"/>
  <c r="P181" i="141"/>
  <c r="P182" i="141"/>
  <c r="P183" i="141"/>
  <c r="P184" i="141"/>
  <c r="P185" i="141"/>
  <c r="P186" i="141"/>
  <c r="P187" i="141"/>
  <c r="P188" i="141"/>
  <c r="P189" i="141"/>
  <c r="P190" i="141"/>
  <c r="P191" i="141"/>
  <c r="P192" i="141"/>
  <c r="P193" i="141"/>
  <c r="P194" i="141"/>
  <c r="P195" i="141"/>
  <c r="P196" i="141"/>
  <c r="P197" i="141"/>
  <c r="P198" i="141"/>
  <c r="P199" i="141"/>
  <c r="P200" i="141"/>
  <c r="P201" i="141"/>
  <c r="P202" i="141"/>
  <c r="P203" i="141"/>
  <c r="P204" i="141"/>
  <c r="P228" i="141"/>
  <c r="M228" i="141"/>
  <c r="G228" i="141"/>
  <c r="M227" i="141"/>
  <c r="G227" i="141"/>
  <c r="M226" i="141"/>
  <c r="G226" i="141"/>
  <c r="M225" i="141"/>
  <c r="G225" i="141"/>
  <c r="M224" i="141"/>
  <c r="G224" i="141"/>
  <c r="M223" i="141"/>
  <c r="G223" i="141"/>
  <c r="M222" i="141"/>
  <c r="G222" i="141"/>
  <c r="M221" i="141"/>
  <c r="J221" i="141"/>
  <c r="G221" i="141"/>
  <c r="M220" i="141"/>
  <c r="J220" i="141"/>
  <c r="G220" i="141"/>
  <c r="M219" i="141"/>
  <c r="J219" i="141"/>
  <c r="G219" i="141"/>
  <c r="M218" i="141"/>
  <c r="J218" i="141"/>
  <c r="G218" i="141"/>
  <c r="M217" i="141"/>
  <c r="J217" i="141"/>
  <c r="G217" i="141"/>
  <c r="M216" i="141"/>
  <c r="J216" i="141"/>
  <c r="G216" i="141"/>
  <c r="M215" i="141"/>
  <c r="J215" i="141"/>
  <c r="G215" i="141"/>
  <c r="M214" i="141"/>
  <c r="J214" i="141"/>
  <c r="G214" i="141"/>
  <c r="M213" i="141"/>
  <c r="J213" i="141"/>
  <c r="G213" i="141"/>
  <c r="M212" i="141"/>
  <c r="J212" i="141"/>
  <c r="G212" i="141"/>
  <c r="M211" i="141"/>
  <c r="J211" i="141"/>
  <c r="G211" i="141"/>
  <c r="M210" i="141"/>
  <c r="J210" i="141"/>
  <c r="G210" i="141"/>
  <c r="J209" i="141"/>
  <c r="G209" i="141"/>
  <c r="J208" i="141"/>
  <c r="G208" i="141"/>
  <c r="J207" i="141"/>
  <c r="G207" i="141"/>
  <c r="J206" i="141"/>
  <c r="G206" i="141"/>
  <c r="J205" i="141"/>
  <c r="G205" i="141"/>
  <c r="J204" i="141"/>
  <c r="G204" i="141"/>
  <c r="J203" i="141"/>
  <c r="G203" i="141"/>
  <c r="J202" i="141"/>
  <c r="G202" i="141"/>
  <c r="J201" i="141"/>
  <c r="G201" i="141"/>
  <c r="J200" i="141"/>
  <c r="G200" i="141"/>
  <c r="J199" i="141"/>
  <c r="G199" i="141"/>
  <c r="J198" i="141"/>
  <c r="G198" i="141"/>
  <c r="J197" i="141"/>
  <c r="G197" i="141"/>
  <c r="M196" i="141"/>
  <c r="J196" i="141"/>
  <c r="G196" i="141"/>
  <c r="M195" i="141"/>
  <c r="J195" i="141"/>
  <c r="G195" i="141"/>
  <c r="M194" i="141"/>
  <c r="J194" i="141"/>
  <c r="G194" i="141"/>
  <c r="M193" i="141"/>
  <c r="J193" i="141"/>
  <c r="G193" i="141"/>
  <c r="M192" i="141"/>
  <c r="J192" i="141"/>
  <c r="G192" i="141"/>
  <c r="M191" i="141"/>
  <c r="J191" i="141"/>
  <c r="G191" i="141"/>
  <c r="M190" i="141"/>
  <c r="J190" i="141"/>
  <c r="G190" i="141"/>
  <c r="M189" i="141"/>
  <c r="J189" i="141"/>
  <c r="G189" i="141"/>
  <c r="M188" i="141"/>
  <c r="J188" i="141"/>
  <c r="G188" i="141"/>
  <c r="M187" i="141"/>
  <c r="J187" i="141"/>
  <c r="G187" i="141"/>
  <c r="M186" i="141"/>
  <c r="G186" i="141"/>
  <c r="M185" i="141"/>
  <c r="G185" i="141"/>
  <c r="M184" i="141"/>
  <c r="G184" i="141"/>
  <c r="M183" i="141"/>
  <c r="G183" i="141"/>
  <c r="M182" i="141"/>
  <c r="G182" i="141"/>
  <c r="M181" i="141"/>
  <c r="G181" i="141"/>
  <c r="M180" i="141"/>
  <c r="G180" i="141"/>
  <c r="M179" i="141"/>
  <c r="G179" i="141"/>
  <c r="M178" i="141"/>
  <c r="G178" i="141"/>
  <c r="M177" i="141"/>
  <c r="G177" i="141"/>
  <c r="M176" i="141"/>
  <c r="G176" i="141"/>
  <c r="M175" i="141"/>
  <c r="G175" i="141"/>
  <c r="M174" i="141"/>
  <c r="J174" i="141"/>
  <c r="G174" i="141"/>
  <c r="M173" i="141"/>
  <c r="J173" i="141"/>
  <c r="G173" i="141"/>
  <c r="M172" i="141"/>
  <c r="J172" i="141"/>
  <c r="G172" i="141"/>
  <c r="M171" i="141"/>
  <c r="J171" i="141"/>
  <c r="G171" i="141"/>
  <c r="M170" i="141"/>
  <c r="J170" i="141"/>
  <c r="G170" i="141"/>
  <c r="M169" i="141"/>
  <c r="J169" i="141"/>
  <c r="G169" i="141"/>
  <c r="M168" i="141"/>
  <c r="J168" i="141"/>
  <c r="G168" i="141"/>
  <c r="M167" i="141"/>
  <c r="J167" i="141"/>
  <c r="G167" i="141"/>
  <c r="M166" i="141"/>
  <c r="J166" i="141"/>
  <c r="G166" i="141"/>
  <c r="M165" i="141"/>
  <c r="J165" i="141"/>
  <c r="G165" i="141"/>
  <c r="M164" i="141"/>
  <c r="J164" i="141"/>
  <c r="G164" i="141"/>
  <c r="M163" i="141"/>
  <c r="J163" i="141"/>
  <c r="G163" i="141"/>
  <c r="M162" i="141"/>
  <c r="J162" i="141"/>
  <c r="G162" i="141"/>
  <c r="M161" i="141"/>
  <c r="J161" i="141"/>
  <c r="G161" i="141"/>
  <c r="M160" i="141"/>
  <c r="J160" i="141"/>
  <c r="G160" i="141"/>
  <c r="M159" i="141"/>
  <c r="J159" i="141"/>
  <c r="G159" i="141"/>
  <c r="J158" i="141"/>
  <c r="G158" i="141"/>
  <c r="J157" i="141"/>
  <c r="G157" i="141"/>
  <c r="J156" i="141"/>
  <c r="G156" i="141"/>
  <c r="J155" i="141"/>
  <c r="G155" i="141"/>
  <c r="J154" i="141"/>
  <c r="G154" i="141"/>
  <c r="J153" i="141"/>
  <c r="G153" i="141"/>
  <c r="J152" i="141"/>
  <c r="G152" i="141"/>
  <c r="J151" i="141"/>
  <c r="G151" i="141"/>
  <c r="M150" i="141"/>
  <c r="J150" i="141"/>
  <c r="G150" i="141"/>
  <c r="M149" i="141"/>
  <c r="J149" i="141"/>
  <c r="G149" i="141"/>
  <c r="M148" i="141"/>
  <c r="J148" i="141"/>
  <c r="G148" i="141"/>
  <c r="M147" i="141"/>
  <c r="J147" i="141"/>
  <c r="G147" i="141"/>
  <c r="M146" i="141"/>
  <c r="J146" i="141"/>
  <c r="G146" i="141"/>
  <c r="M145" i="141"/>
  <c r="J145" i="141"/>
  <c r="G145" i="141"/>
  <c r="M144" i="141"/>
  <c r="J144" i="141"/>
  <c r="G144" i="141"/>
  <c r="M143" i="141"/>
  <c r="J143" i="141"/>
  <c r="G143" i="141"/>
  <c r="M142" i="141"/>
  <c r="J142" i="141"/>
  <c r="G142" i="141"/>
  <c r="M141" i="141"/>
  <c r="J141" i="141"/>
  <c r="G141" i="141"/>
  <c r="M140" i="141"/>
  <c r="J140" i="141"/>
  <c r="G140" i="141"/>
  <c r="M139" i="141"/>
  <c r="J139" i="141"/>
  <c r="G139" i="141"/>
  <c r="M138" i="141"/>
  <c r="J138" i="141"/>
  <c r="G138" i="141"/>
  <c r="M137" i="141"/>
  <c r="J137" i="141"/>
  <c r="G137" i="141"/>
  <c r="M136" i="141"/>
  <c r="J136" i="141"/>
  <c r="G136" i="141"/>
  <c r="M135" i="141"/>
  <c r="J135" i="141"/>
  <c r="G135" i="141"/>
  <c r="M134" i="141"/>
  <c r="J134" i="141"/>
  <c r="G134" i="141"/>
  <c r="M133" i="141"/>
  <c r="J133" i="141"/>
  <c r="G133" i="141"/>
  <c r="M132" i="141"/>
  <c r="J132" i="141"/>
  <c r="G132" i="141"/>
  <c r="M131" i="141"/>
  <c r="J131" i="141"/>
  <c r="G131" i="141"/>
  <c r="M130" i="141"/>
  <c r="J130" i="141"/>
  <c r="G130" i="141"/>
  <c r="M129" i="141"/>
  <c r="J129" i="141"/>
  <c r="G129" i="141"/>
  <c r="M128" i="141"/>
  <c r="J128" i="141"/>
  <c r="G128" i="141"/>
  <c r="M127" i="141"/>
  <c r="J127" i="141"/>
  <c r="G127" i="141"/>
  <c r="M126" i="141"/>
  <c r="J126" i="141"/>
  <c r="G126" i="141"/>
  <c r="M125" i="141"/>
  <c r="J125" i="141"/>
  <c r="G125" i="141"/>
  <c r="M124" i="141"/>
  <c r="J124" i="141"/>
  <c r="G124" i="141"/>
  <c r="M123" i="141"/>
  <c r="J123" i="141"/>
  <c r="G123" i="141"/>
  <c r="M122" i="141"/>
  <c r="J122" i="141"/>
  <c r="G122" i="141"/>
  <c r="M121" i="141"/>
  <c r="J121" i="141"/>
  <c r="G121" i="141"/>
  <c r="M120" i="141"/>
  <c r="J120" i="141"/>
  <c r="G120" i="141"/>
  <c r="M119" i="141"/>
  <c r="J119" i="141"/>
  <c r="G119" i="141"/>
  <c r="M118" i="141"/>
  <c r="J118" i="141"/>
  <c r="G118" i="141"/>
  <c r="M117" i="141"/>
  <c r="J117" i="141"/>
  <c r="G117" i="141"/>
  <c r="M116" i="141"/>
  <c r="J116" i="141"/>
  <c r="G116" i="141"/>
  <c r="M115" i="141"/>
  <c r="J115" i="141"/>
  <c r="G115" i="141"/>
  <c r="M114" i="141"/>
  <c r="J114" i="141"/>
  <c r="G114" i="141"/>
  <c r="M113" i="141"/>
  <c r="J113" i="141"/>
  <c r="G113" i="141"/>
  <c r="M112" i="141"/>
  <c r="J112" i="141"/>
  <c r="G112" i="141"/>
  <c r="M111" i="141"/>
  <c r="J111" i="141"/>
  <c r="G111" i="141"/>
  <c r="M110" i="141"/>
  <c r="J110" i="141"/>
  <c r="G110" i="141"/>
  <c r="M109" i="141"/>
  <c r="J109" i="141"/>
  <c r="G109" i="141"/>
  <c r="M108" i="141"/>
  <c r="J108" i="141"/>
  <c r="G108" i="141"/>
  <c r="M107" i="141"/>
  <c r="J107" i="141"/>
  <c r="G107" i="141"/>
  <c r="M106" i="141"/>
  <c r="J106" i="141"/>
  <c r="G106" i="141"/>
  <c r="M105" i="141"/>
  <c r="G105" i="141"/>
  <c r="M104" i="141"/>
  <c r="G104" i="141"/>
  <c r="M103" i="141"/>
  <c r="G103" i="141"/>
  <c r="M102" i="141"/>
  <c r="G102" i="141"/>
  <c r="M101" i="141"/>
  <c r="G101" i="141"/>
  <c r="M100" i="141"/>
  <c r="G100" i="141"/>
  <c r="M99" i="141"/>
  <c r="J99" i="141"/>
  <c r="G99" i="141"/>
  <c r="M98" i="141"/>
  <c r="J98" i="141"/>
  <c r="G98" i="141"/>
  <c r="M97" i="141"/>
  <c r="J97" i="141"/>
  <c r="G97" i="141"/>
  <c r="M96" i="141"/>
  <c r="J96" i="141"/>
  <c r="G96" i="141"/>
  <c r="M95" i="141"/>
  <c r="J95" i="141"/>
  <c r="G95" i="141"/>
  <c r="M94" i="141"/>
  <c r="J94" i="141"/>
  <c r="G94" i="141"/>
  <c r="M93" i="141"/>
  <c r="J93" i="141"/>
  <c r="G93" i="141"/>
  <c r="M92" i="141"/>
  <c r="J92" i="141"/>
  <c r="G92" i="141"/>
  <c r="M91" i="141"/>
  <c r="J91" i="141"/>
  <c r="G91" i="141"/>
  <c r="M90" i="141"/>
  <c r="J90" i="141"/>
  <c r="G90" i="141"/>
  <c r="M89" i="141"/>
  <c r="J89" i="141"/>
  <c r="G89" i="141"/>
  <c r="M88" i="141"/>
  <c r="J88" i="141"/>
  <c r="G88" i="141"/>
  <c r="M87" i="141"/>
  <c r="J87" i="141"/>
  <c r="G87" i="141"/>
  <c r="M86" i="141"/>
  <c r="J86" i="141"/>
  <c r="G86" i="141"/>
  <c r="M85" i="141"/>
  <c r="J85" i="141"/>
  <c r="G85" i="141"/>
  <c r="M84" i="141"/>
  <c r="J84" i="141"/>
  <c r="G84" i="141"/>
  <c r="M83" i="141"/>
  <c r="J83" i="141"/>
  <c r="G83" i="141"/>
  <c r="M82" i="141"/>
  <c r="J82" i="141"/>
  <c r="G82" i="141"/>
  <c r="M81" i="141"/>
  <c r="J81" i="141"/>
  <c r="G81" i="141"/>
  <c r="M80" i="141"/>
  <c r="J80" i="141"/>
  <c r="G80" i="141"/>
  <c r="M79" i="141"/>
  <c r="J79" i="141"/>
  <c r="G79" i="141"/>
  <c r="M78" i="141"/>
  <c r="J78" i="141"/>
  <c r="G78" i="141"/>
  <c r="M77" i="141"/>
  <c r="J77" i="141"/>
  <c r="G77" i="141"/>
  <c r="M76" i="141"/>
  <c r="J76" i="141"/>
  <c r="G76" i="141"/>
  <c r="M75" i="141"/>
  <c r="J75" i="141"/>
  <c r="G75" i="141"/>
  <c r="M74" i="141"/>
  <c r="J74" i="141"/>
  <c r="G74" i="141"/>
  <c r="M73" i="141"/>
  <c r="J73" i="141"/>
  <c r="G73" i="141"/>
  <c r="M72" i="141"/>
  <c r="J72" i="141"/>
  <c r="G72" i="141"/>
  <c r="M71" i="141"/>
  <c r="J71" i="141"/>
  <c r="G71" i="141"/>
  <c r="M70" i="141"/>
  <c r="J70" i="141"/>
  <c r="G70" i="141"/>
  <c r="M69" i="141"/>
  <c r="J69" i="141"/>
  <c r="G69" i="141"/>
  <c r="M68" i="141"/>
  <c r="J68" i="141"/>
  <c r="G68" i="141"/>
  <c r="M67" i="141"/>
  <c r="J67" i="141"/>
  <c r="G67" i="141"/>
  <c r="M66" i="141"/>
  <c r="J66" i="141"/>
  <c r="G66" i="141"/>
  <c r="M65" i="141"/>
  <c r="J65" i="141"/>
  <c r="G65" i="141"/>
  <c r="M64" i="141"/>
  <c r="J64" i="141"/>
  <c r="G64" i="141"/>
  <c r="M63" i="141"/>
  <c r="J63" i="141"/>
  <c r="G63" i="141"/>
  <c r="M62" i="141"/>
  <c r="J62" i="141"/>
  <c r="G62" i="141"/>
  <c r="M61" i="141"/>
  <c r="J61" i="141"/>
  <c r="G61" i="141"/>
  <c r="M60" i="141"/>
  <c r="J60" i="141"/>
  <c r="G60" i="141"/>
  <c r="M59" i="141"/>
  <c r="J59" i="141"/>
  <c r="G59" i="141"/>
  <c r="M58" i="141"/>
  <c r="J58" i="141"/>
  <c r="G58" i="141"/>
  <c r="M57" i="141"/>
  <c r="J57" i="141"/>
  <c r="G57" i="141"/>
  <c r="M56" i="141"/>
  <c r="J56" i="141"/>
  <c r="G56" i="141"/>
  <c r="M55" i="141"/>
  <c r="J55" i="141"/>
  <c r="G55" i="141"/>
  <c r="M54" i="141"/>
  <c r="J54" i="141"/>
  <c r="G54" i="141"/>
  <c r="M53" i="141"/>
  <c r="J53" i="141"/>
  <c r="G53" i="141"/>
  <c r="M52" i="141"/>
  <c r="J52" i="141"/>
  <c r="G52" i="141"/>
  <c r="M51" i="141"/>
  <c r="J51" i="141"/>
  <c r="G51" i="141"/>
  <c r="M50" i="141"/>
  <c r="J50" i="141"/>
  <c r="G50" i="141"/>
  <c r="M49" i="141"/>
  <c r="J49" i="141"/>
  <c r="G49" i="141"/>
  <c r="M48" i="141"/>
  <c r="J48" i="141"/>
  <c r="G48" i="141"/>
  <c r="M47" i="141"/>
  <c r="J47" i="141"/>
  <c r="G47" i="141"/>
  <c r="M46" i="141"/>
  <c r="J46" i="141"/>
  <c r="G46" i="141"/>
  <c r="M45" i="141"/>
  <c r="J45" i="141"/>
  <c r="G45" i="141"/>
  <c r="M44" i="141"/>
  <c r="J44" i="141"/>
  <c r="G44" i="141"/>
  <c r="M43" i="141"/>
  <c r="J43" i="141"/>
  <c r="G43" i="141"/>
  <c r="M42" i="141"/>
  <c r="J42" i="141"/>
  <c r="G42" i="141"/>
  <c r="M41" i="141"/>
  <c r="J41" i="141"/>
  <c r="G41" i="141"/>
  <c r="M40" i="141"/>
  <c r="J40" i="141"/>
  <c r="G40" i="141"/>
  <c r="M39" i="141"/>
  <c r="J39" i="141"/>
  <c r="G39" i="141"/>
  <c r="M38" i="141"/>
  <c r="J38" i="141"/>
  <c r="G38" i="141"/>
  <c r="M37" i="141"/>
  <c r="J37" i="141"/>
  <c r="G37" i="141"/>
  <c r="M36" i="141"/>
  <c r="J36" i="141"/>
  <c r="G36" i="141"/>
  <c r="M35" i="141"/>
  <c r="J35" i="141"/>
  <c r="G35" i="141"/>
  <c r="M34" i="141"/>
  <c r="J34" i="141"/>
  <c r="G34" i="141"/>
  <c r="M33" i="141"/>
  <c r="J33" i="141"/>
  <c r="G33" i="141"/>
  <c r="M32" i="141"/>
  <c r="J32" i="141"/>
  <c r="G32" i="141"/>
  <c r="M31" i="141"/>
  <c r="J31" i="141"/>
  <c r="G31" i="141"/>
  <c r="M30" i="141"/>
  <c r="J30" i="141"/>
  <c r="G30" i="141"/>
  <c r="M29" i="141"/>
  <c r="J29" i="141"/>
  <c r="G29" i="141"/>
  <c r="M28" i="141"/>
  <c r="J28" i="141"/>
  <c r="G28" i="141"/>
  <c r="M27" i="141"/>
  <c r="J27" i="141"/>
  <c r="G27" i="141"/>
  <c r="M26" i="141"/>
  <c r="J26" i="141"/>
  <c r="G26" i="141"/>
  <c r="M25" i="141"/>
  <c r="J25" i="141"/>
  <c r="G25" i="141"/>
  <c r="M24" i="141"/>
  <c r="J24" i="141"/>
  <c r="G24" i="141"/>
  <c r="M23" i="141"/>
  <c r="J23" i="141"/>
  <c r="G23" i="141"/>
  <c r="M22" i="141"/>
  <c r="J22" i="141"/>
  <c r="G22" i="141"/>
  <c r="M21" i="141"/>
  <c r="J21" i="141"/>
  <c r="G21" i="141"/>
  <c r="M20" i="141"/>
  <c r="J20" i="141"/>
  <c r="G20" i="141"/>
  <c r="AC31" i="141"/>
  <c r="I14" i="141"/>
  <c r="H14" i="141"/>
  <c r="D13" i="141"/>
  <c r="D12" i="141"/>
  <c r="T8" i="141"/>
  <c r="W7" i="141"/>
  <c r="W6" i="141"/>
  <c r="W5" i="141"/>
  <c r="P5" i="141"/>
  <c r="W4" i="141"/>
  <c r="W8" i="141" l="1"/>
  <c r="Y7" i="141" s="1"/>
  <c r="X9" i="141"/>
  <c r="Z5" i="141" l="1"/>
  <c r="Z4" i="141"/>
  <c r="Y6" i="141"/>
  <c r="Y5" i="141"/>
  <c r="Z7" i="141"/>
  <c r="Y4" i="141"/>
  <c r="Z6" i="141"/>
  <c r="P228" i="140" l="1"/>
  <c r="P227" i="140"/>
  <c r="P226" i="140"/>
  <c r="P225" i="140"/>
  <c r="M211" i="140"/>
  <c r="J191" i="140"/>
  <c r="J190" i="140"/>
  <c r="J189" i="140"/>
  <c r="P179" i="140"/>
  <c r="P178" i="140"/>
  <c r="P177" i="140"/>
  <c r="M164" i="140"/>
  <c r="J114" i="140"/>
  <c r="J113" i="140"/>
  <c r="P228" i="132"/>
  <c r="M224" i="132"/>
  <c r="M223" i="132"/>
  <c r="M222" i="132"/>
  <c r="M221" i="132"/>
  <c r="M220" i="132"/>
  <c r="J201" i="132"/>
  <c r="J200" i="132"/>
  <c r="J199" i="132"/>
  <c r="J198" i="132"/>
  <c r="P170" i="132"/>
  <c r="P169" i="132"/>
  <c r="M171" i="132"/>
  <c r="M170" i="132"/>
  <c r="J124" i="132"/>
  <c r="J123" i="132"/>
  <c r="P228" i="106"/>
  <c r="P227" i="106"/>
  <c r="P226" i="106"/>
  <c r="P225" i="106"/>
  <c r="P224" i="106"/>
  <c r="P223" i="106"/>
  <c r="P222" i="106"/>
  <c r="M211" i="106"/>
  <c r="J191" i="106"/>
  <c r="J190" i="106"/>
  <c r="J189" i="106"/>
  <c r="P174" i="106"/>
  <c r="P173" i="106"/>
  <c r="P172" i="106"/>
  <c r="P171" i="106"/>
  <c r="M163" i="106"/>
  <c r="J112" i="106"/>
  <c r="J111" i="106"/>
  <c r="J110" i="106"/>
  <c r="P228" i="139"/>
  <c r="P227" i="139"/>
  <c r="P226" i="139"/>
  <c r="P225" i="139"/>
  <c r="P224" i="139"/>
  <c r="P223" i="139"/>
  <c r="P222" i="139"/>
  <c r="P221" i="139"/>
  <c r="P220" i="139"/>
  <c r="M210" i="139"/>
  <c r="J190" i="139"/>
  <c r="J189" i="139"/>
  <c r="J188" i="139"/>
  <c r="P171" i="139"/>
  <c r="P170" i="139"/>
  <c r="P169" i="139"/>
  <c r="P168" i="139"/>
  <c r="J109" i="139"/>
  <c r="J108" i="139"/>
  <c r="D192" i="139"/>
  <c r="D191" i="139"/>
  <c r="D190" i="139"/>
  <c r="D189" i="139"/>
  <c r="D188" i="139"/>
  <c r="D187" i="139"/>
  <c r="D186" i="139"/>
  <c r="D185" i="139"/>
  <c r="D113" i="139"/>
  <c r="D112" i="139"/>
  <c r="D111" i="139"/>
  <c r="D110" i="139"/>
  <c r="D109" i="139"/>
  <c r="D108" i="139"/>
  <c r="D107" i="139"/>
  <c r="D36" i="139"/>
  <c r="D35" i="139"/>
  <c r="D34" i="139"/>
  <c r="D33" i="139"/>
  <c r="D32" i="139"/>
  <c r="D31" i="139"/>
  <c r="D30" i="139"/>
  <c r="J112" i="140" l="1"/>
  <c r="J111" i="140"/>
  <c r="J110" i="140"/>
  <c r="M228" i="140"/>
  <c r="G228" i="140"/>
  <c r="M227" i="140"/>
  <c r="G227" i="140"/>
  <c r="M226" i="140"/>
  <c r="G226" i="140"/>
  <c r="M225" i="140"/>
  <c r="J225" i="140"/>
  <c r="G225" i="140"/>
  <c r="M224" i="140"/>
  <c r="J224" i="140"/>
  <c r="G224" i="140"/>
  <c r="M223" i="140"/>
  <c r="J223" i="140"/>
  <c r="G223" i="140"/>
  <c r="M222" i="140"/>
  <c r="J222" i="140"/>
  <c r="G222" i="140"/>
  <c r="M221" i="140"/>
  <c r="J221" i="140"/>
  <c r="G221" i="140"/>
  <c r="M220" i="140"/>
  <c r="J220" i="140"/>
  <c r="G220" i="140"/>
  <c r="M219" i="140"/>
  <c r="J219" i="140"/>
  <c r="G219" i="140"/>
  <c r="M218" i="140"/>
  <c r="J218" i="140"/>
  <c r="G218" i="140"/>
  <c r="M217" i="140"/>
  <c r="J217" i="140"/>
  <c r="G217" i="140"/>
  <c r="M216" i="140"/>
  <c r="J216" i="140"/>
  <c r="G216" i="140"/>
  <c r="M215" i="140"/>
  <c r="J215" i="140"/>
  <c r="G215" i="140"/>
  <c r="M214" i="140"/>
  <c r="J214" i="140"/>
  <c r="G214" i="140"/>
  <c r="M213" i="140"/>
  <c r="J213" i="140"/>
  <c r="G213" i="140"/>
  <c r="M212" i="140"/>
  <c r="J212" i="140"/>
  <c r="G212" i="140"/>
  <c r="J211" i="140"/>
  <c r="G211" i="140"/>
  <c r="P210" i="140"/>
  <c r="J210" i="140"/>
  <c r="G210" i="140"/>
  <c r="P209" i="140"/>
  <c r="J209" i="140"/>
  <c r="G209" i="140"/>
  <c r="P208" i="140"/>
  <c r="J208" i="140"/>
  <c r="G208" i="140"/>
  <c r="P207" i="140"/>
  <c r="J207" i="140"/>
  <c r="G207" i="140"/>
  <c r="P206" i="140"/>
  <c r="J206" i="140"/>
  <c r="G206" i="140"/>
  <c r="P205" i="140"/>
  <c r="J205" i="140"/>
  <c r="G205" i="140"/>
  <c r="P204" i="140"/>
  <c r="J204" i="140"/>
  <c r="G204" i="140"/>
  <c r="P203" i="140"/>
  <c r="J203" i="140"/>
  <c r="G203" i="140"/>
  <c r="P202" i="140"/>
  <c r="J202" i="140"/>
  <c r="G202" i="140"/>
  <c r="P201" i="140"/>
  <c r="J201" i="140"/>
  <c r="G201" i="140"/>
  <c r="P200" i="140"/>
  <c r="M200" i="140"/>
  <c r="J200" i="140"/>
  <c r="G200" i="140"/>
  <c r="P199" i="140"/>
  <c r="M199" i="140"/>
  <c r="J199" i="140"/>
  <c r="G199" i="140"/>
  <c r="P198" i="140"/>
  <c r="M198" i="140"/>
  <c r="J198" i="140"/>
  <c r="G198" i="140"/>
  <c r="P197" i="140"/>
  <c r="M197" i="140"/>
  <c r="J197" i="140"/>
  <c r="G197" i="140"/>
  <c r="P196" i="140"/>
  <c r="M196" i="140"/>
  <c r="J196" i="140"/>
  <c r="G196" i="140"/>
  <c r="P195" i="140"/>
  <c r="M195" i="140"/>
  <c r="J195" i="140"/>
  <c r="G195" i="140"/>
  <c r="P194" i="140"/>
  <c r="M194" i="140"/>
  <c r="J194" i="140"/>
  <c r="G194" i="140"/>
  <c r="P193" i="140"/>
  <c r="M193" i="140"/>
  <c r="J193" i="140"/>
  <c r="G193" i="140"/>
  <c r="P192" i="140"/>
  <c r="M192" i="140"/>
  <c r="J192" i="140"/>
  <c r="G192" i="140"/>
  <c r="P191" i="140"/>
  <c r="M191" i="140"/>
  <c r="G191" i="140"/>
  <c r="P190" i="140"/>
  <c r="M190" i="140"/>
  <c r="G190" i="140"/>
  <c r="P189" i="140"/>
  <c r="M189" i="140"/>
  <c r="G189" i="140"/>
  <c r="P188" i="140"/>
  <c r="M188" i="140"/>
  <c r="G188" i="140"/>
  <c r="P187" i="140"/>
  <c r="M187" i="140"/>
  <c r="G187" i="140"/>
  <c r="P186" i="140"/>
  <c r="M186" i="140"/>
  <c r="G186" i="140"/>
  <c r="P185" i="140"/>
  <c r="M185" i="140"/>
  <c r="G185" i="140"/>
  <c r="P184" i="140"/>
  <c r="M184" i="140"/>
  <c r="G184" i="140"/>
  <c r="P183" i="140"/>
  <c r="M183" i="140"/>
  <c r="G183" i="140"/>
  <c r="P182" i="140"/>
  <c r="M182" i="140"/>
  <c r="G182" i="140"/>
  <c r="P181" i="140"/>
  <c r="M181" i="140"/>
  <c r="G181" i="140"/>
  <c r="P180" i="140"/>
  <c r="M180" i="140"/>
  <c r="G180" i="140"/>
  <c r="M179" i="140"/>
  <c r="J179" i="140"/>
  <c r="G179" i="140"/>
  <c r="M178" i="140"/>
  <c r="J178" i="140"/>
  <c r="G178" i="140"/>
  <c r="M177" i="140"/>
  <c r="J177" i="140"/>
  <c r="G177" i="140"/>
  <c r="M176" i="140"/>
  <c r="J176" i="140"/>
  <c r="G176" i="140"/>
  <c r="M175" i="140"/>
  <c r="J175" i="140"/>
  <c r="G175" i="140"/>
  <c r="M174" i="140"/>
  <c r="J174" i="140"/>
  <c r="G174" i="140"/>
  <c r="M173" i="140"/>
  <c r="J173" i="140"/>
  <c r="G173" i="140"/>
  <c r="M172" i="140"/>
  <c r="J172" i="140"/>
  <c r="G172" i="140"/>
  <c r="M171" i="140"/>
  <c r="J171" i="140"/>
  <c r="G171" i="140"/>
  <c r="M170" i="140"/>
  <c r="J170" i="140"/>
  <c r="G170" i="140"/>
  <c r="M169" i="140"/>
  <c r="J169" i="140"/>
  <c r="G169" i="140"/>
  <c r="M168" i="140"/>
  <c r="J168" i="140"/>
  <c r="G168" i="140"/>
  <c r="M167" i="140"/>
  <c r="J167" i="140"/>
  <c r="G167" i="140"/>
  <c r="M166" i="140"/>
  <c r="J166" i="140"/>
  <c r="G166" i="140"/>
  <c r="M165" i="140"/>
  <c r="J165" i="140"/>
  <c r="G165" i="140"/>
  <c r="P164" i="140"/>
  <c r="J164" i="140"/>
  <c r="G164" i="140"/>
  <c r="P163" i="140"/>
  <c r="J163" i="140"/>
  <c r="G163" i="140"/>
  <c r="P162" i="140"/>
  <c r="J162" i="140"/>
  <c r="G162" i="140"/>
  <c r="P161" i="140"/>
  <c r="J161" i="140"/>
  <c r="G161" i="140"/>
  <c r="P160" i="140"/>
  <c r="J160" i="140"/>
  <c r="G160" i="140"/>
  <c r="P159" i="140"/>
  <c r="J159" i="140"/>
  <c r="G159" i="140"/>
  <c r="P158" i="140"/>
  <c r="J158" i="140"/>
  <c r="G158" i="140"/>
  <c r="P157" i="140"/>
  <c r="J157" i="140"/>
  <c r="G157" i="140"/>
  <c r="P156" i="140"/>
  <c r="J156" i="140"/>
  <c r="G156" i="140"/>
  <c r="P155" i="140"/>
  <c r="M155" i="140"/>
  <c r="J155" i="140"/>
  <c r="G155" i="140"/>
  <c r="P154" i="140"/>
  <c r="M154" i="140"/>
  <c r="J154" i="140"/>
  <c r="G154" i="140"/>
  <c r="P153" i="140"/>
  <c r="M153" i="140"/>
  <c r="J153" i="140"/>
  <c r="G153" i="140"/>
  <c r="P152" i="140"/>
  <c r="M152" i="140"/>
  <c r="J152" i="140"/>
  <c r="G152" i="140"/>
  <c r="P151" i="140"/>
  <c r="M151" i="140"/>
  <c r="J151" i="140"/>
  <c r="G151" i="140"/>
  <c r="P150" i="140"/>
  <c r="M150" i="140"/>
  <c r="J150" i="140"/>
  <c r="G150" i="140"/>
  <c r="P149" i="140"/>
  <c r="M149" i="140"/>
  <c r="J149" i="140"/>
  <c r="G149" i="140"/>
  <c r="P148" i="140"/>
  <c r="M148" i="140"/>
  <c r="J148" i="140"/>
  <c r="G148" i="140"/>
  <c r="P147" i="140"/>
  <c r="M147" i="140"/>
  <c r="J147" i="140"/>
  <c r="G147" i="140"/>
  <c r="P146" i="140"/>
  <c r="M146" i="140"/>
  <c r="J146" i="140"/>
  <c r="G146" i="140"/>
  <c r="P145" i="140"/>
  <c r="M145" i="140"/>
  <c r="J145" i="140"/>
  <c r="G145" i="140"/>
  <c r="P144" i="140"/>
  <c r="M144" i="140"/>
  <c r="J144" i="140"/>
  <c r="G144" i="140"/>
  <c r="P143" i="140"/>
  <c r="M143" i="140"/>
  <c r="J143" i="140"/>
  <c r="G143" i="140"/>
  <c r="P142" i="140"/>
  <c r="M142" i="140"/>
  <c r="J142" i="140"/>
  <c r="G142" i="140"/>
  <c r="P141" i="140"/>
  <c r="M141" i="140"/>
  <c r="J141" i="140"/>
  <c r="G141" i="140"/>
  <c r="P140" i="140"/>
  <c r="M140" i="140"/>
  <c r="J140" i="140"/>
  <c r="G140" i="140"/>
  <c r="P139" i="140"/>
  <c r="M139" i="140"/>
  <c r="J139" i="140"/>
  <c r="G139" i="140"/>
  <c r="P138" i="140"/>
  <c r="M138" i="140"/>
  <c r="J138" i="140"/>
  <c r="G138" i="140"/>
  <c r="P137" i="140"/>
  <c r="M137" i="140"/>
  <c r="J137" i="140"/>
  <c r="G137" i="140"/>
  <c r="P136" i="140"/>
  <c r="M136" i="140"/>
  <c r="J136" i="140"/>
  <c r="G136" i="140"/>
  <c r="P135" i="140"/>
  <c r="M135" i="140"/>
  <c r="J135" i="140"/>
  <c r="G135" i="140"/>
  <c r="P134" i="140"/>
  <c r="M134" i="140"/>
  <c r="J134" i="140"/>
  <c r="G134" i="140"/>
  <c r="P133" i="140"/>
  <c r="M133" i="140"/>
  <c r="J133" i="140"/>
  <c r="G133" i="140"/>
  <c r="P132" i="140"/>
  <c r="M132" i="140"/>
  <c r="J132" i="140"/>
  <c r="G132" i="140"/>
  <c r="P131" i="140"/>
  <c r="M131" i="140"/>
  <c r="J131" i="140"/>
  <c r="G131" i="140"/>
  <c r="P130" i="140"/>
  <c r="M130" i="140"/>
  <c r="J130" i="140"/>
  <c r="G130" i="140"/>
  <c r="P129" i="140"/>
  <c r="M129" i="140"/>
  <c r="J129" i="140"/>
  <c r="G129" i="140"/>
  <c r="P128" i="140"/>
  <c r="M128" i="140"/>
  <c r="J128" i="140"/>
  <c r="G128" i="140"/>
  <c r="P127" i="140"/>
  <c r="M127" i="140"/>
  <c r="J127" i="140"/>
  <c r="G127" i="140"/>
  <c r="P126" i="140"/>
  <c r="M126" i="140"/>
  <c r="J126" i="140"/>
  <c r="G126" i="140"/>
  <c r="P125" i="140"/>
  <c r="M125" i="140"/>
  <c r="J125" i="140"/>
  <c r="G125" i="140"/>
  <c r="P124" i="140"/>
  <c r="M124" i="140"/>
  <c r="J124" i="140"/>
  <c r="G124" i="140"/>
  <c r="P123" i="140"/>
  <c r="M123" i="140"/>
  <c r="J123" i="140"/>
  <c r="G123" i="140"/>
  <c r="P122" i="140"/>
  <c r="M122" i="140"/>
  <c r="J122" i="140"/>
  <c r="G122" i="140"/>
  <c r="P121" i="140"/>
  <c r="M121" i="140"/>
  <c r="J121" i="140"/>
  <c r="G121" i="140"/>
  <c r="P120" i="140"/>
  <c r="M120" i="140"/>
  <c r="J120" i="140"/>
  <c r="G120" i="140"/>
  <c r="P119" i="140"/>
  <c r="M119" i="140"/>
  <c r="G119" i="140"/>
  <c r="P118" i="140"/>
  <c r="M118" i="140"/>
  <c r="G118" i="140"/>
  <c r="P117" i="140"/>
  <c r="M117" i="140"/>
  <c r="G117" i="140"/>
  <c r="P116" i="140"/>
  <c r="M116" i="140"/>
  <c r="G116" i="140"/>
  <c r="P115" i="140"/>
  <c r="M115" i="140"/>
  <c r="G115" i="140"/>
  <c r="P114" i="140"/>
  <c r="M114" i="140"/>
  <c r="G114" i="140"/>
  <c r="P113" i="140"/>
  <c r="M113" i="140"/>
  <c r="G113" i="140"/>
  <c r="P112" i="140"/>
  <c r="M112" i="140"/>
  <c r="G112" i="140"/>
  <c r="P111" i="140"/>
  <c r="M111" i="140"/>
  <c r="G111" i="140"/>
  <c r="P110" i="140"/>
  <c r="M110" i="140"/>
  <c r="G110" i="140"/>
  <c r="P109" i="140"/>
  <c r="M109" i="140"/>
  <c r="J109" i="140"/>
  <c r="G109" i="140"/>
  <c r="P108" i="140"/>
  <c r="M108" i="140"/>
  <c r="J108" i="140"/>
  <c r="G108" i="140"/>
  <c r="P107" i="140"/>
  <c r="M107" i="140"/>
  <c r="J107" i="140"/>
  <c r="G107" i="140"/>
  <c r="P106" i="140"/>
  <c r="M106" i="140"/>
  <c r="J106" i="140"/>
  <c r="G106" i="140"/>
  <c r="P105" i="140"/>
  <c r="M105" i="140"/>
  <c r="J105" i="140"/>
  <c r="G105" i="140"/>
  <c r="P104" i="140"/>
  <c r="M104" i="140"/>
  <c r="J104" i="140"/>
  <c r="G104" i="140"/>
  <c r="P103" i="140"/>
  <c r="M103" i="140"/>
  <c r="J103" i="140"/>
  <c r="G103" i="140"/>
  <c r="P102" i="140"/>
  <c r="M102" i="140"/>
  <c r="J102" i="140"/>
  <c r="G102" i="140"/>
  <c r="P101" i="140"/>
  <c r="M101" i="140"/>
  <c r="J101" i="140"/>
  <c r="G101" i="140"/>
  <c r="P100" i="140"/>
  <c r="M100" i="140"/>
  <c r="J100" i="140"/>
  <c r="G100" i="140"/>
  <c r="P99" i="140"/>
  <c r="M99" i="140"/>
  <c r="J99" i="140"/>
  <c r="G99" i="140"/>
  <c r="P98" i="140"/>
  <c r="M98" i="140"/>
  <c r="J98" i="140"/>
  <c r="G98" i="140"/>
  <c r="P97" i="140"/>
  <c r="M97" i="140"/>
  <c r="J97" i="140"/>
  <c r="G97" i="140"/>
  <c r="P96" i="140"/>
  <c r="M96" i="140"/>
  <c r="J96" i="140"/>
  <c r="G96" i="140"/>
  <c r="P95" i="140"/>
  <c r="M95" i="140"/>
  <c r="J95" i="140"/>
  <c r="G95" i="140"/>
  <c r="P94" i="140"/>
  <c r="M94" i="140"/>
  <c r="J94" i="140"/>
  <c r="G94" i="140"/>
  <c r="P93" i="140"/>
  <c r="M93" i="140"/>
  <c r="J93" i="140"/>
  <c r="G93" i="140"/>
  <c r="P92" i="140"/>
  <c r="M92" i="140"/>
  <c r="J92" i="140"/>
  <c r="G92" i="140"/>
  <c r="P91" i="140"/>
  <c r="M91" i="140"/>
  <c r="J91" i="140"/>
  <c r="G91" i="140"/>
  <c r="P90" i="140"/>
  <c r="M90" i="140"/>
  <c r="J90" i="140"/>
  <c r="G90" i="140"/>
  <c r="P89" i="140"/>
  <c r="M89" i="140"/>
  <c r="J89" i="140"/>
  <c r="G89" i="140"/>
  <c r="P88" i="140"/>
  <c r="M88" i="140"/>
  <c r="J88" i="140"/>
  <c r="G88" i="140"/>
  <c r="P87" i="140"/>
  <c r="M87" i="140"/>
  <c r="J87" i="140"/>
  <c r="G87" i="140"/>
  <c r="P86" i="140"/>
  <c r="M86" i="140"/>
  <c r="J86" i="140"/>
  <c r="G86" i="140"/>
  <c r="P85" i="140"/>
  <c r="M85" i="140"/>
  <c r="J85" i="140"/>
  <c r="G85" i="140"/>
  <c r="P84" i="140"/>
  <c r="M84" i="140"/>
  <c r="J84" i="140"/>
  <c r="G84" i="140"/>
  <c r="P83" i="140"/>
  <c r="M83" i="140"/>
  <c r="J83" i="140"/>
  <c r="G83" i="140"/>
  <c r="P82" i="140"/>
  <c r="M82" i="140"/>
  <c r="J82" i="140"/>
  <c r="G82" i="140"/>
  <c r="P81" i="140"/>
  <c r="M81" i="140"/>
  <c r="J81" i="140"/>
  <c r="G81" i="140"/>
  <c r="P80" i="140"/>
  <c r="M80" i="140"/>
  <c r="J80" i="140"/>
  <c r="G80" i="140"/>
  <c r="P79" i="140"/>
  <c r="M79" i="140"/>
  <c r="J79" i="140"/>
  <c r="G79" i="140"/>
  <c r="P78" i="140"/>
  <c r="M78" i="140"/>
  <c r="J78" i="140"/>
  <c r="G78" i="140"/>
  <c r="P77" i="140"/>
  <c r="M77" i="140"/>
  <c r="J77" i="140"/>
  <c r="G77" i="140"/>
  <c r="P76" i="140"/>
  <c r="M76" i="140"/>
  <c r="J76" i="140"/>
  <c r="G76" i="140"/>
  <c r="P75" i="140"/>
  <c r="M75" i="140"/>
  <c r="J75" i="140"/>
  <c r="G75" i="140"/>
  <c r="P74" i="140"/>
  <c r="M74" i="140"/>
  <c r="J74" i="140"/>
  <c r="G74" i="140"/>
  <c r="P73" i="140"/>
  <c r="M73" i="140"/>
  <c r="J73" i="140"/>
  <c r="G73" i="140"/>
  <c r="P72" i="140"/>
  <c r="M72" i="140"/>
  <c r="J72" i="140"/>
  <c r="G72" i="140"/>
  <c r="P71" i="140"/>
  <c r="M71" i="140"/>
  <c r="J71" i="140"/>
  <c r="G71" i="140"/>
  <c r="P70" i="140"/>
  <c r="M70" i="140"/>
  <c r="J70" i="140"/>
  <c r="G70" i="140"/>
  <c r="P69" i="140"/>
  <c r="M69" i="140"/>
  <c r="J69" i="140"/>
  <c r="G69" i="140"/>
  <c r="P68" i="140"/>
  <c r="M68" i="140"/>
  <c r="J68" i="140"/>
  <c r="G68" i="140"/>
  <c r="P67" i="140"/>
  <c r="M67" i="140"/>
  <c r="J67" i="140"/>
  <c r="G67" i="140"/>
  <c r="P66" i="140"/>
  <c r="M66" i="140"/>
  <c r="J66" i="140"/>
  <c r="G66" i="140"/>
  <c r="P65" i="140"/>
  <c r="M65" i="140"/>
  <c r="J65" i="140"/>
  <c r="G65" i="140"/>
  <c r="P64" i="140"/>
  <c r="M64" i="140"/>
  <c r="J64" i="140"/>
  <c r="G64" i="140"/>
  <c r="P63" i="140"/>
  <c r="M63" i="140"/>
  <c r="J63" i="140"/>
  <c r="G63" i="140"/>
  <c r="P62" i="140"/>
  <c r="M62" i="140"/>
  <c r="J62" i="140"/>
  <c r="G62" i="140"/>
  <c r="P61" i="140"/>
  <c r="M61" i="140"/>
  <c r="J61" i="140"/>
  <c r="G61" i="140"/>
  <c r="P60" i="140"/>
  <c r="M60" i="140"/>
  <c r="J60" i="140"/>
  <c r="G60" i="140"/>
  <c r="P59" i="140"/>
  <c r="M59" i="140"/>
  <c r="J59" i="140"/>
  <c r="G59" i="140"/>
  <c r="P58" i="140"/>
  <c r="M58" i="140"/>
  <c r="J58" i="140"/>
  <c r="G58" i="140"/>
  <c r="P57" i="140"/>
  <c r="M57" i="140"/>
  <c r="J57" i="140"/>
  <c r="G57" i="140"/>
  <c r="P56" i="140"/>
  <c r="M56" i="140"/>
  <c r="J56" i="140"/>
  <c r="G56" i="140"/>
  <c r="P55" i="140"/>
  <c r="M55" i="140"/>
  <c r="J55" i="140"/>
  <c r="G55" i="140"/>
  <c r="P54" i="140"/>
  <c r="M54" i="140"/>
  <c r="J54" i="140"/>
  <c r="G54" i="140"/>
  <c r="P53" i="140"/>
  <c r="M53" i="140"/>
  <c r="J53" i="140"/>
  <c r="G53" i="140"/>
  <c r="P52" i="140"/>
  <c r="M52" i="140"/>
  <c r="J52" i="140"/>
  <c r="G52" i="140"/>
  <c r="P51" i="140"/>
  <c r="M51" i="140"/>
  <c r="J51" i="140"/>
  <c r="G51" i="140"/>
  <c r="P50" i="140"/>
  <c r="M50" i="140"/>
  <c r="J50" i="140"/>
  <c r="G50" i="140"/>
  <c r="P49" i="140"/>
  <c r="M49" i="140"/>
  <c r="J49" i="140"/>
  <c r="G49" i="140"/>
  <c r="P48" i="140"/>
  <c r="M48" i="140"/>
  <c r="J48" i="140"/>
  <c r="G48" i="140"/>
  <c r="P47" i="140"/>
  <c r="M47" i="140"/>
  <c r="J47" i="140"/>
  <c r="G47" i="140"/>
  <c r="P46" i="140"/>
  <c r="M46" i="140"/>
  <c r="J46" i="140"/>
  <c r="G46" i="140"/>
  <c r="P45" i="140"/>
  <c r="M45" i="140"/>
  <c r="J45" i="140"/>
  <c r="G45" i="140"/>
  <c r="P44" i="140"/>
  <c r="M44" i="140"/>
  <c r="J44" i="140"/>
  <c r="G44" i="140"/>
  <c r="P43" i="140"/>
  <c r="M43" i="140"/>
  <c r="J43" i="140"/>
  <c r="G43" i="140"/>
  <c r="P42" i="140"/>
  <c r="M42" i="140"/>
  <c r="J42" i="140"/>
  <c r="G42" i="140"/>
  <c r="P41" i="140"/>
  <c r="M41" i="140"/>
  <c r="J41" i="140"/>
  <c r="G41" i="140"/>
  <c r="P40" i="140"/>
  <c r="M40" i="140"/>
  <c r="J40" i="140"/>
  <c r="G40" i="140"/>
  <c r="P39" i="140"/>
  <c r="M39" i="140"/>
  <c r="J39" i="140"/>
  <c r="G39" i="140"/>
  <c r="P38" i="140"/>
  <c r="M38" i="140"/>
  <c r="J38" i="140"/>
  <c r="G38" i="140"/>
  <c r="P37" i="140"/>
  <c r="M37" i="140"/>
  <c r="J37" i="140"/>
  <c r="G37" i="140"/>
  <c r="P36" i="140"/>
  <c r="M36" i="140"/>
  <c r="J36" i="140"/>
  <c r="G36" i="140"/>
  <c r="P35" i="140"/>
  <c r="M35" i="140"/>
  <c r="J35" i="140"/>
  <c r="G35" i="140"/>
  <c r="P34" i="140"/>
  <c r="M34" i="140"/>
  <c r="J34" i="140"/>
  <c r="G34" i="140"/>
  <c r="P33" i="140"/>
  <c r="M33" i="140"/>
  <c r="J33" i="140"/>
  <c r="G33" i="140"/>
  <c r="P32" i="140"/>
  <c r="M32" i="140"/>
  <c r="J32" i="140"/>
  <c r="G32" i="140"/>
  <c r="P31" i="140"/>
  <c r="M31" i="140"/>
  <c r="J31" i="140"/>
  <c r="G31" i="140"/>
  <c r="P30" i="140"/>
  <c r="M30" i="140"/>
  <c r="J30" i="140"/>
  <c r="G30" i="140"/>
  <c r="P29" i="140"/>
  <c r="M29" i="140"/>
  <c r="J29" i="140"/>
  <c r="G29" i="140"/>
  <c r="P28" i="140"/>
  <c r="M28" i="140"/>
  <c r="J28" i="140"/>
  <c r="G28" i="140"/>
  <c r="P27" i="140"/>
  <c r="M27" i="140"/>
  <c r="J27" i="140"/>
  <c r="G27" i="140"/>
  <c r="P26" i="140"/>
  <c r="M26" i="140"/>
  <c r="J26" i="140"/>
  <c r="G26" i="140"/>
  <c r="P25" i="140"/>
  <c r="M25" i="140"/>
  <c r="J25" i="140"/>
  <c r="G25" i="140"/>
  <c r="P24" i="140"/>
  <c r="M24" i="140"/>
  <c r="J24" i="140"/>
  <c r="G24" i="140"/>
  <c r="P23" i="140"/>
  <c r="M23" i="140"/>
  <c r="J23" i="140"/>
  <c r="G23" i="140"/>
  <c r="P22" i="140"/>
  <c r="M22" i="140"/>
  <c r="J22" i="140"/>
  <c r="G22" i="140"/>
  <c r="P21" i="140"/>
  <c r="M21" i="140"/>
  <c r="J21" i="140"/>
  <c r="G21" i="140"/>
  <c r="P20" i="140"/>
  <c r="M20" i="140"/>
  <c r="J20" i="140"/>
  <c r="G20" i="140"/>
  <c r="I14" i="140"/>
  <c r="H14" i="140"/>
  <c r="D13" i="140"/>
  <c r="D12" i="140"/>
  <c r="P5" i="140"/>
  <c r="P5" i="131" l="1"/>
  <c r="P5" i="130"/>
  <c r="P5" i="118"/>
  <c r="P5" i="132"/>
  <c r="P5" i="106"/>
  <c r="P5" i="139"/>
  <c r="D12" i="139" l="1"/>
  <c r="M210" i="131" l="1"/>
  <c r="M209" i="131"/>
  <c r="M160" i="131"/>
  <c r="M159" i="131"/>
  <c r="J190" i="131"/>
  <c r="J189" i="131"/>
  <c r="J188" i="131"/>
  <c r="J187" i="131"/>
  <c r="J186" i="131"/>
  <c r="M228" i="131"/>
  <c r="G228" i="131"/>
  <c r="M227" i="131"/>
  <c r="G227" i="131"/>
  <c r="M226" i="131"/>
  <c r="G226" i="131"/>
  <c r="M225" i="131"/>
  <c r="G225" i="131"/>
  <c r="M224" i="131"/>
  <c r="G224" i="131"/>
  <c r="M223" i="131"/>
  <c r="G223" i="131"/>
  <c r="M222" i="131"/>
  <c r="G222" i="131"/>
  <c r="M221" i="131"/>
  <c r="G221" i="131"/>
  <c r="M220" i="131"/>
  <c r="J220" i="131"/>
  <c r="G220" i="131"/>
  <c r="M219" i="131"/>
  <c r="J219" i="131"/>
  <c r="G219" i="131"/>
  <c r="M218" i="131"/>
  <c r="J218" i="131"/>
  <c r="G218" i="131"/>
  <c r="M217" i="131"/>
  <c r="J217" i="131"/>
  <c r="G217" i="131"/>
  <c r="M216" i="131"/>
  <c r="J216" i="131"/>
  <c r="G216" i="131"/>
  <c r="M215" i="131"/>
  <c r="J215" i="131"/>
  <c r="G215" i="131"/>
  <c r="M214" i="131"/>
  <c r="J214" i="131"/>
  <c r="G214" i="131"/>
  <c r="M213" i="131"/>
  <c r="J213" i="131"/>
  <c r="G213" i="131"/>
  <c r="M212" i="131"/>
  <c r="J212" i="131"/>
  <c r="G212" i="131"/>
  <c r="M211" i="131"/>
  <c r="J211" i="131"/>
  <c r="G211" i="131"/>
  <c r="J210" i="131"/>
  <c r="G210" i="131"/>
  <c r="J209" i="131"/>
  <c r="G209" i="131"/>
  <c r="J208" i="131"/>
  <c r="G208" i="131"/>
  <c r="J207" i="131"/>
  <c r="G207" i="131"/>
  <c r="J206" i="131"/>
  <c r="G206" i="131"/>
  <c r="P205" i="131"/>
  <c r="J205" i="131"/>
  <c r="G205" i="131"/>
  <c r="P204" i="131"/>
  <c r="J204" i="131"/>
  <c r="G204" i="131"/>
  <c r="P203" i="131"/>
  <c r="J203" i="131"/>
  <c r="G203" i="131"/>
  <c r="P202" i="131"/>
  <c r="J202" i="131"/>
  <c r="G202" i="131"/>
  <c r="P201" i="131"/>
  <c r="J201" i="131"/>
  <c r="G201" i="131"/>
  <c r="P200" i="131"/>
  <c r="J200" i="131"/>
  <c r="G200" i="131"/>
  <c r="P199" i="131"/>
  <c r="J199" i="131"/>
  <c r="G199" i="131"/>
  <c r="P198" i="131"/>
  <c r="J198" i="131"/>
  <c r="G198" i="131"/>
  <c r="P197" i="131"/>
  <c r="J197" i="131"/>
  <c r="G197" i="131"/>
  <c r="P196" i="131"/>
  <c r="M196" i="131"/>
  <c r="J196" i="131"/>
  <c r="G196" i="131"/>
  <c r="P195" i="131"/>
  <c r="M195" i="131"/>
  <c r="J195" i="131"/>
  <c r="G195" i="131"/>
  <c r="P194" i="131"/>
  <c r="M194" i="131"/>
  <c r="J194" i="131"/>
  <c r="G194" i="131"/>
  <c r="P193" i="131"/>
  <c r="M193" i="131"/>
  <c r="J193" i="131"/>
  <c r="G193" i="131"/>
  <c r="P192" i="131"/>
  <c r="M192" i="131"/>
  <c r="J192" i="131"/>
  <c r="G192" i="131"/>
  <c r="P191" i="131"/>
  <c r="M191" i="131"/>
  <c r="J191" i="131"/>
  <c r="G191" i="131"/>
  <c r="P190" i="131"/>
  <c r="M190" i="131"/>
  <c r="G190" i="131"/>
  <c r="P189" i="131"/>
  <c r="M189" i="131"/>
  <c r="G189" i="131"/>
  <c r="P188" i="131"/>
  <c r="M188" i="131"/>
  <c r="G188" i="131"/>
  <c r="P187" i="131"/>
  <c r="M187" i="131"/>
  <c r="G187" i="131"/>
  <c r="P186" i="131"/>
  <c r="M186" i="131"/>
  <c r="G186" i="131"/>
  <c r="P185" i="131"/>
  <c r="M185" i="131"/>
  <c r="G185" i="131"/>
  <c r="P184" i="131"/>
  <c r="M184" i="131"/>
  <c r="G184" i="131"/>
  <c r="P183" i="131"/>
  <c r="M183" i="131"/>
  <c r="G183" i="131"/>
  <c r="P182" i="131"/>
  <c r="M182" i="131"/>
  <c r="G182" i="131"/>
  <c r="P181" i="131"/>
  <c r="M181" i="131"/>
  <c r="G181" i="131"/>
  <c r="P180" i="131"/>
  <c r="M180" i="131"/>
  <c r="G180" i="131"/>
  <c r="P179" i="131"/>
  <c r="M179" i="131"/>
  <c r="G179" i="131"/>
  <c r="P178" i="131"/>
  <c r="M178" i="131"/>
  <c r="G178" i="131"/>
  <c r="P177" i="131"/>
  <c r="M177" i="131"/>
  <c r="G177" i="131"/>
  <c r="P176" i="131"/>
  <c r="M176" i="131"/>
  <c r="J176" i="131"/>
  <c r="G176" i="131"/>
  <c r="P175" i="131"/>
  <c r="M175" i="131"/>
  <c r="J175" i="131"/>
  <c r="G175" i="131"/>
  <c r="M174" i="131"/>
  <c r="J174" i="131"/>
  <c r="G174" i="131"/>
  <c r="M173" i="131"/>
  <c r="J173" i="131"/>
  <c r="G173" i="131"/>
  <c r="M172" i="131"/>
  <c r="J172" i="131"/>
  <c r="G172" i="131"/>
  <c r="M171" i="131"/>
  <c r="J171" i="131"/>
  <c r="G171" i="131"/>
  <c r="M170" i="131"/>
  <c r="J170" i="131"/>
  <c r="G170" i="131"/>
  <c r="M169" i="131"/>
  <c r="J169" i="131"/>
  <c r="G169" i="131"/>
  <c r="M168" i="131"/>
  <c r="J168" i="131"/>
  <c r="G168" i="131"/>
  <c r="M167" i="131"/>
  <c r="J167" i="131"/>
  <c r="G167" i="131"/>
  <c r="M166" i="131"/>
  <c r="J166" i="131"/>
  <c r="G166" i="131"/>
  <c r="M165" i="131"/>
  <c r="J165" i="131"/>
  <c r="G165" i="131"/>
  <c r="M164" i="131"/>
  <c r="J164" i="131"/>
  <c r="G164" i="131"/>
  <c r="M163" i="131"/>
  <c r="J163" i="131"/>
  <c r="G163" i="131"/>
  <c r="M162" i="131"/>
  <c r="J162" i="131"/>
  <c r="G162" i="131"/>
  <c r="M161" i="131"/>
  <c r="J161" i="131"/>
  <c r="G161" i="131"/>
  <c r="J160" i="131"/>
  <c r="G160" i="131"/>
  <c r="P159" i="131"/>
  <c r="J159" i="131"/>
  <c r="G159" i="131"/>
  <c r="P158" i="131"/>
  <c r="J158" i="131"/>
  <c r="G158" i="131"/>
  <c r="P157" i="131"/>
  <c r="J157" i="131"/>
  <c r="G157" i="131"/>
  <c r="P156" i="131"/>
  <c r="J156" i="131"/>
  <c r="G156" i="131"/>
  <c r="P155" i="131"/>
  <c r="J155" i="131"/>
  <c r="G155" i="131"/>
  <c r="P154" i="131"/>
  <c r="J154" i="131"/>
  <c r="G154" i="131"/>
  <c r="P153" i="131"/>
  <c r="J153" i="131"/>
  <c r="G153" i="131"/>
  <c r="P152" i="131"/>
  <c r="J152" i="131"/>
  <c r="G152" i="131"/>
  <c r="P151" i="131"/>
  <c r="J151" i="131"/>
  <c r="G151" i="131"/>
  <c r="P150" i="131"/>
  <c r="M150" i="131"/>
  <c r="J150" i="131"/>
  <c r="G150" i="131"/>
  <c r="P149" i="131"/>
  <c r="M149" i="131"/>
  <c r="J149" i="131"/>
  <c r="G149" i="131"/>
  <c r="P148" i="131"/>
  <c r="M148" i="131"/>
  <c r="J148" i="131"/>
  <c r="G148" i="131"/>
  <c r="P147" i="131"/>
  <c r="M147" i="131"/>
  <c r="J147" i="131"/>
  <c r="G147" i="131"/>
  <c r="P146" i="131"/>
  <c r="M146" i="131"/>
  <c r="J146" i="131"/>
  <c r="G146" i="131"/>
  <c r="P145" i="131"/>
  <c r="M145" i="131"/>
  <c r="J145" i="131"/>
  <c r="G145" i="131"/>
  <c r="P144" i="131"/>
  <c r="M144" i="131"/>
  <c r="J144" i="131"/>
  <c r="G144" i="131"/>
  <c r="P143" i="131"/>
  <c r="M143" i="131"/>
  <c r="J143" i="131"/>
  <c r="G143" i="131"/>
  <c r="P142" i="131"/>
  <c r="M142" i="131"/>
  <c r="J142" i="131"/>
  <c r="G142" i="131"/>
  <c r="P141" i="131"/>
  <c r="M141" i="131"/>
  <c r="J141" i="131"/>
  <c r="G141" i="131"/>
  <c r="P140" i="131"/>
  <c r="M140" i="131"/>
  <c r="J140" i="131"/>
  <c r="G140" i="131"/>
  <c r="P139" i="131"/>
  <c r="M139" i="131"/>
  <c r="J139" i="131"/>
  <c r="G139" i="131"/>
  <c r="P138" i="131"/>
  <c r="M138" i="131"/>
  <c r="J138" i="131"/>
  <c r="G138" i="131"/>
  <c r="P137" i="131"/>
  <c r="M137" i="131"/>
  <c r="J137" i="131"/>
  <c r="G137" i="131"/>
  <c r="P136" i="131"/>
  <c r="M136" i="131"/>
  <c r="J136" i="131"/>
  <c r="G136" i="131"/>
  <c r="P135" i="131"/>
  <c r="M135" i="131"/>
  <c r="J135" i="131"/>
  <c r="G135" i="131"/>
  <c r="P134" i="131"/>
  <c r="M134" i="131"/>
  <c r="J134" i="131"/>
  <c r="G134" i="131"/>
  <c r="P133" i="131"/>
  <c r="M133" i="131"/>
  <c r="J133" i="131"/>
  <c r="G133" i="131"/>
  <c r="P132" i="131"/>
  <c r="M132" i="131"/>
  <c r="J132" i="131"/>
  <c r="G132" i="131"/>
  <c r="P131" i="131"/>
  <c r="M131" i="131"/>
  <c r="J131" i="131"/>
  <c r="G131" i="131"/>
  <c r="P130" i="131"/>
  <c r="M130" i="131"/>
  <c r="J130" i="131"/>
  <c r="G130" i="131"/>
  <c r="P129" i="131"/>
  <c r="M129" i="131"/>
  <c r="J129" i="131"/>
  <c r="G129" i="131"/>
  <c r="P128" i="131"/>
  <c r="M128" i="131"/>
  <c r="J128" i="131"/>
  <c r="G128" i="131"/>
  <c r="P127" i="131"/>
  <c r="M127" i="131"/>
  <c r="J127" i="131"/>
  <c r="G127" i="131"/>
  <c r="P126" i="131"/>
  <c r="M126" i="131"/>
  <c r="J126" i="131"/>
  <c r="G126" i="131"/>
  <c r="P125" i="131"/>
  <c r="M125" i="131"/>
  <c r="J125" i="131"/>
  <c r="G125" i="131"/>
  <c r="P124" i="131"/>
  <c r="M124" i="131"/>
  <c r="J124" i="131"/>
  <c r="G124" i="131"/>
  <c r="P123" i="131"/>
  <c r="M123" i="131"/>
  <c r="J123" i="131"/>
  <c r="G123" i="131"/>
  <c r="P122" i="131"/>
  <c r="M122" i="131"/>
  <c r="J122" i="131"/>
  <c r="G122" i="131"/>
  <c r="P121" i="131"/>
  <c r="M121" i="131"/>
  <c r="J121" i="131"/>
  <c r="G121" i="131"/>
  <c r="P120" i="131"/>
  <c r="M120" i="131"/>
  <c r="J120" i="131"/>
  <c r="G120" i="131"/>
  <c r="P119" i="131"/>
  <c r="M119" i="131"/>
  <c r="J119" i="131"/>
  <c r="G119" i="131"/>
  <c r="P118" i="131"/>
  <c r="M118" i="131"/>
  <c r="J118" i="131"/>
  <c r="G118" i="131"/>
  <c r="P117" i="131"/>
  <c r="M117" i="131"/>
  <c r="J117" i="131"/>
  <c r="G117" i="131"/>
  <c r="P116" i="131"/>
  <c r="M116" i="131"/>
  <c r="J116" i="131"/>
  <c r="G116" i="131"/>
  <c r="P115" i="131"/>
  <c r="M115" i="131"/>
  <c r="J115" i="131"/>
  <c r="G115" i="131"/>
  <c r="P114" i="131"/>
  <c r="M114" i="131"/>
  <c r="J114" i="131"/>
  <c r="G114" i="131"/>
  <c r="P113" i="131"/>
  <c r="M113" i="131"/>
  <c r="J113" i="131"/>
  <c r="G113" i="131"/>
  <c r="P112" i="131"/>
  <c r="M112" i="131"/>
  <c r="J112" i="131"/>
  <c r="G112" i="131"/>
  <c r="P111" i="131"/>
  <c r="M111" i="131"/>
  <c r="J111" i="131"/>
  <c r="G111" i="131"/>
  <c r="P110" i="131"/>
  <c r="M110" i="131"/>
  <c r="J110" i="131"/>
  <c r="G110" i="131"/>
  <c r="P109" i="131"/>
  <c r="M109" i="131"/>
  <c r="J109" i="131"/>
  <c r="G109" i="131"/>
  <c r="P108" i="131"/>
  <c r="M108" i="131"/>
  <c r="G108" i="131"/>
  <c r="P107" i="131"/>
  <c r="M107" i="131"/>
  <c r="G107" i="131"/>
  <c r="P106" i="131"/>
  <c r="M106" i="131"/>
  <c r="G106" i="131"/>
  <c r="P105" i="131"/>
  <c r="M105" i="131"/>
  <c r="G105" i="131"/>
  <c r="P104" i="131"/>
  <c r="M104" i="131"/>
  <c r="G104" i="131"/>
  <c r="P103" i="131"/>
  <c r="M103" i="131"/>
  <c r="G103" i="131"/>
  <c r="P102" i="131"/>
  <c r="M102" i="131"/>
  <c r="G102" i="131"/>
  <c r="P101" i="131"/>
  <c r="M101" i="131"/>
  <c r="J101" i="131"/>
  <c r="G101" i="131"/>
  <c r="P100" i="131"/>
  <c r="M100" i="131"/>
  <c r="J100" i="131"/>
  <c r="G100" i="131"/>
  <c r="P99" i="131"/>
  <c r="M99" i="131"/>
  <c r="J99" i="131"/>
  <c r="G99" i="131"/>
  <c r="P98" i="131"/>
  <c r="M98" i="131"/>
  <c r="J98" i="131"/>
  <c r="G98" i="131"/>
  <c r="P97" i="131"/>
  <c r="M97" i="131"/>
  <c r="J97" i="131"/>
  <c r="G97" i="131"/>
  <c r="P96" i="131"/>
  <c r="M96" i="131"/>
  <c r="J96" i="131"/>
  <c r="G96" i="131"/>
  <c r="P95" i="131"/>
  <c r="M95" i="131"/>
  <c r="J95" i="131"/>
  <c r="G95" i="131"/>
  <c r="P94" i="131"/>
  <c r="M94" i="131"/>
  <c r="J94" i="131"/>
  <c r="G94" i="131"/>
  <c r="P93" i="131"/>
  <c r="M93" i="131"/>
  <c r="J93" i="131"/>
  <c r="G93" i="131"/>
  <c r="P92" i="131"/>
  <c r="M92" i="131"/>
  <c r="J92" i="131"/>
  <c r="G92" i="131"/>
  <c r="P91" i="131"/>
  <c r="M91" i="131"/>
  <c r="J91" i="131"/>
  <c r="G91" i="131"/>
  <c r="P90" i="131"/>
  <c r="M90" i="131"/>
  <c r="J90" i="131"/>
  <c r="G90" i="131"/>
  <c r="P89" i="131"/>
  <c r="M89" i="131"/>
  <c r="J89" i="131"/>
  <c r="G89" i="131"/>
  <c r="P88" i="131"/>
  <c r="M88" i="131"/>
  <c r="J88" i="131"/>
  <c r="G88" i="131"/>
  <c r="P87" i="131"/>
  <c r="M87" i="131"/>
  <c r="J87" i="131"/>
  <c r="G87" i="131"/>
  <c r="P86" i="131"/>
  <c r="M86" i="131"/>
  <c r="J86" i="131"/>
  <c r="G86" i="131"/>
  <c r="P85" i="131"/>
  <c r="M85" i="131"/>
  <c r="J85" i="131"/>
  <c r="G85" i="131"/>
  <c r="P84" i="131"/>
  <c r="M84" i="131"/>
  <c r="J84" i="131"/>
  <c r="G84" i="131"/>
  <c r="P83" i="131"/>
  <c r="M83" i="131"/>
  <c r="J83" i="131"/>
  <c r="G83" i="131"/>
  <c r="P82" i="131"/>
  <c r="M82" i="131"/>
  <c r="J82" i="131"/>
  <c r="G82" i="131"/>
  <c r="P81" i="131"/>
  <c r="M81" i="131"/>
  <c r="J81" i="131"/>
  <c r="G81" i="131"/>
  <c r="P80" i="131"/>
  <c r="M80" i="131"/>
  <c r="J80" i="131"/>
  <c r="G80" i="131"/>
  <c r="P79" i="131"/>
  <c r="M79" i="131"/>
  <c r="J79" i="131"/>
  <c r="G79" i="131"/>
  <c r="P78" i="131"/>
  <c r="M78" i="131"/>
  <c r="J78" i="131"/>
  <c r="G78" i="131"/>
  <c r="P77" i="131"/>
  <c r="M77" i="131"/>
  <c r="J77" i="131"/>
  <c r="G77" i="131"/>
  <c r="P76" i="131"/>
  <c r="M76" i="131"/>
  <c r="J76" i="131"/>
  <c r="G76" i="131"/>
  <c r="P75" i="131"/>
  <c r="M75" i="131"/>
  <c r="J75" i="131"/>
  <c r="G75" i="131"/>
  <c r="P74" i="131"/>
  <c r="M74" i="131"/>
  <c r="J74" i="131"/>
  <c r="G74" i="131"/>
  <c r="P73" i="131"/>
  <c r="M73" i="131"/>
  <c r="J73" i="131"/>
  <c r="G73" i="131"/>
  <c r="P72" i="131"/>
  <c r="M72" i="131"/>
  <c r="J72" i="131"/>
  <c r="G72" i="131"/>
  <c r="P71" i="131"/>
  <c r="M71" i="131"/>
  <c r="J71" i="131"/>
  <c r="G71" i="131"/>
  <c r="P70" i="131"/>
  <c r="M70" i="131"/>
  <c r="J70" i="131"/>
  <c r="G70" i="131"/>
  <c r="P69" i="131"/>
  <c r="M69" i="131"/>
  <c r="J69" i="131"/>
  <c r="G69" i="131"/>
  <c r="P68" i="131"/>
  <c r="M68" i="131"/>
  <c r="J68" i="131"/>
  <c r="G68" i="131"/>
  <c r="P67" i="131"/>
  <c r="M67" i="131"/>
  <c r="J67" i="131"/>
  <c r="G67" i="131"/>
  <c r="P66" i="131"/>
  <c r="M66" i="131"/>
  <c r="J66" i="131"/>
  <c r="G66" i="131"/>
  <c r="P65" i="131"/>
  <c r="M65" i="131"/>
  <c r="J65" i="131"/>
  <c r="G65" i="131"/>
  <c r="P64" i="131"/>
  <c r="M64" i="131"/>
  <c r="J64" i="131"/>
  <c r="G64" i="131"/>
  <c r="P63" i="131"/>
  <c r="M63" i="131"/>
  <c r="J63" i="131"/>
  <c r="G63" i="131"/>
  <c r="P62" i="131"/>
  <c r="M62" i="131"/>
  <c r="J62" i="131"/>
  <c r="G62" i="131"/>
  <c r="P61" i="131"/>
  <c r="M61" i="131"/>
  <c r="J61" i="131"/>
  <c r="G61" i="131"/>
  <c r="P60" i="131"/>
  <c r="M60" i="131"/>
  <c r="J60" i="131"/>
  <c r="G60" i="131"/>
  <c r="P59" i="131"/>
  <c r="M59" i="131"/>
  <c r="J59" i="131"/>
  <c r="G59" i="131"/>
  <c r="P58" i="131"/>
  <c r="M58" i="131"/>
  <c r="J58" i="131"/>
  <c r="G58" i="131"/>
  <c r="P57" i="131"/>
  <c r="M57" i="131"/>
  <c r="J57" i="131"/>
  <c r="G57" i="131"/>
  <c r="P56" i="131"/>
  <c r="M56" i="131"/>
  <c r="J56" i="131"/>
  <c r="G56" i="131"/>
  <c r="P55" i="131"/>
  <c r="M55" i="131"/>
  <c r="J55" i="131"/>
  <c r="G55" i="131"/>
  <c r="P54" i="131"/>
  <c r="M54" i="131"/>
  <c r="J54" i="131"/>
  <c r="G54" i="131"/>
  <c r="P53" i="131"/>
  <c r="M53" i="131"/>
  <c r="J53" i="131"/>
  <c r="G53" i="131"/>
  <c r="P52" i="131"/>
  <c r="M52" i="131"/>
  <c r="J52" i="131"/>
  <c r="G52" i="131"/>
  <c r="P51" i="131"/>
  <c r="M51" i="131"/>
  <c r="J51" i="131"/>
  <c r="G51" i="131"/>
  <c r="P50" i="131"/>
  <c r="M50" i="131"/>
  <c r="J50" i="131"/>
  <c r="G50" i="131"/>
  <c r="P49" i="131"/>
  <c r="M49" i="131"/>
  <c r="J49" i="131"/>
  <c r="G49" i="131"/>
  <c r="P48" i="131"/>
  <c r="M48" i="131"/>
  <c r="J48" i="131"/>
  <c r="G48" i="131"/>
  <c r="P47" i="131"/>
  <c r="M47" i="131"/>
  <c r="J47" i="131"/>
  <c r="G47" i="131"/>
  <c r="P46" i="131"/>
  <c r="M46" i="131"/>
  <c r="J46" i="131"/>
  <c r="G46" i="131"/>
  <c r="P45" i="131"/>
  <c r="M45" i="131"/>
  <c r="J45" i="131"/>
  <c r="G45" i="131"/>
  <c r="P44" i="131"/>
  <c r="M44" i="131"/>
  <c r="J44" i="131"/>
  <c r="G44" i="131"/>
  <c r="P43" i="131"/>
  <c r="M43" i="131"/>
  <c r="J43" i="131"/>
  <c r="G43" i="131"/>
  <c r="P42" i="131"/>
  <c r="M42" i="131"/>
  <c r="J42" i="131"/>
  <c r="G42" i="131"/>
  <c r="P41" i="131"/>
  <c r="M41" i="131"/>
  <c r="J41" i="131"/>
  <c r="G41" i="131"/>
  <c r="P40" i="131"/>
  <c r="M40" i="131"/>
  <c r="J40" i="131"/>
  <c r="G40" i="131"/>
  <c r="P39" i="131"/>
  <c r="M39" i="131"/>
  <c r="J39" i="131"/>
  <c r="G39" i="131"/>
  <c r="P38" i="131"/>
  <c r="M38" i="131"/>
  <c r="J38" i="131"/>
  <c r="G38" i="131"/>
  <c r="P37" i="131"/>
  <c r="M37" i="131"/>
  <c r="J37" i="131"/>
  <c r="G37" i="131"/>
  <c r="P36" i="131"/>
  <c r="M36" i="131"/>
  <c r="J36" i="131"/>
  <c r="G36" i="131"/>
  <c r="P35" i="131"/>
  <c r="M35" i="131"/>
  <c r="J35" i="131"/>
  <c r="G35" i="131"/>
  <c r="P34" i="131"/>
  <c r="M34" i="131"/>
  <c r="J34" i="131"/>
  <c r="G34" i="131"/>
  <c r="P33" i="131"/>
  <c r="M33" i="131"/>
  <c r="J33" i="131"/>
  <c r="G33" i="131"/>
  <c r="P32" i="131"/>
  <c r="M32" i="131"/>
  <c r="J32" i="131"/>
  <c r="G32" i="131"/>
  <c r="P31" i="131"/>
  <c r="M31" i="131"/>
  <c r="J31" i="131"/>
  <c r="G31" i="131"/>
  <c r="P30" i="131"/>
  <c r="M30" i="131"/>
  <c r="J30" i="131"/>
  <c r="G30" i="131"/>
  <c r="P29" i="131"/>
  <c r="M29" i="131"/>
  <c r="J29" i="131"/>
  <c r="G29" i="131"/>
  <c r="P28" i="131"/>
  <c r="M28" i="131"/>
  <c r="J28" i="131"/>
  <c r="G28" i="131"/>
  <c r="P27" i="131"/>
  <c r="M27" i="131"/>
  <c r="J27" i="131"/>
  <c r="G27" i="131"/>
  <c r="P26" i="131"/>
  <c r="M26" i="131"/>
  <c r="J26" i="131"/>
  <c r="G26" i="131"/>
  <c r="P25" i="131"/>
  <c r="M25" i="131"/>
  <c r="J25" i="131"/>
  <c r="G25" i="131"/>
  <c r="P24" i="131"/>
  <c r="M24" i="131"/>
  <c r="J24" i="131"/>
  <c r="G24" i="131"/>
  <c r="P23" i="131"/>
  <c r="M23" i="131"/>
  <c r="J23" i="131"/>
  <c r="G23" i="131"/>
  <c r="P22" i="131"/>
  <c r="M22" i="131"/>
  <c r="J22" i="131"/>
  <c r="G22" i="131"/>
  <c r="P21" i="131"/>
  <c r="M21" i="131"/>
  <c r="J21" i="131"/>
  <c r="G21" i="131"/>
  <c r="P20" i="131"/>
  <c r="M20" i="131"/>
  <c r="J20" i="131"/>
  <c r="G20" i="131"/>
  <c r="M210" i="130"/>
  <c r="M209" i="130"/>
  <c r="M160" i="130"/>
  <c r="J190" i="130"/>
  <c r="J189" i="130"/>
  <c r="J188" i="130"/>
  <c r="M228" i="130"/>
  <c r="G228" i="130"/>
  <c r="M227" i="130"/>
  <c r="G227" i="130"/>
  <c r="M226" i="130"/>
  <c r="G226" i="130"/>
  <c r="M225" i="130"/>
  <c r="G225" i="130"/>
  <c r="M224" i="130"/>
  <c r="G224" i="130"/>
  <c r="M223" i="130"/>
  <c r="G223" i="130"/>
  <c r="M222" i="130"/>
  <c r="J222" i="130"/>
  <c r="G222" i="130"/>
  <c r="M221" i="130"/>
  <c r="J221" i="130"/>
  <c r="G221" i="130"/>
  <c r="M220" i="130"/>
  <c r="J220" i="130"/>
  <c r="G220" i="130"/>
  <c r="M219" i="130"/>
  <c r="J219" i="130"/>
  <c r="G219" i="130"/>
  <c r="M218" i="130"/>
  <c r="J218" i="130"/>
  <c r="G218" i="130"/>
  <c r="M217" i="130"/>
  <c r="J217" i="130"/>
  <c r="G217" i="130"/>
  <c r="M216" i="130"/>
  <c r="J216" i="130"/>
  <c r="G216" i="130"/>
  <c r="M215" i="130"/>
  <c r="J215" i="130"/>
  <c r="G215" i="130"/>
  <c r="M214" i="130"/>
  <c r="J214" i="130"/>
  <c r="G214" i="130"/>
  <c r="M213" i="130"/>
  <c r="J213" i="130"/>
  <c r="G213" i="130"/>
  <c r="M212" i="130"/>
  <c r="J212" i="130"/>
  <c r="G212" i="130"/>
  <c r="M211" i="130"/>
  <c r="J211" i="130"/>
  <c r="G211" i="130"/>
  <c r="J210" i="130"/>
  <c r="G210" i="130"/>
  <c r="J209" i="130"/>
  <c r="G209" i="130"/>
  <c r="J208" i="130"/>
  <c r="G208" i="130"/>
  <c r="J207" i="130"/>
  <c r="G207" i="130"/>
  <c r="P206" i="130"/>
  <c r="J206" i="130"/>
  <c r="G206" i="130"/>
  <c r="P205" i="130"/>
  <c r="J205" i="130"/>
  <c r="G205" i="130"/>
  <c r="P204" i="130"/>
  <c r="J204" i="130"/>
  <c r="G204" i="130"/>
  <c r="P203" i="130"/>
  <c r="J203" i="130"/>
  <c r="G203" i="130"/>
  <c r="P202" i="130"/>
  <c r="J202" i="130"/>
  <c r="G202" i="130"/>
  <c r="P201" i="130"/>
  <c r="J201" i="130"/>
  <c r="G201" i="130"/>
  <c r="P200" i="130"/>
  <c r="J200" i="130"/>
  <c r="G200" i="130"/>
  <c r="P199" i="130"/>
  <c r="J199" i="130"/>
  <c r="G199" i="130"/>
  <c r="P198" i="130"/>
  <c r="J198" i="130"/>
  <c r="G198" i="130"/>
  <c r="P197" i="130"/>
  <c r="M197" i="130"/>
  <c r="J197" i="130"/>
  <c r="G197" i="130"/>
  <c r="P196" i="130"/>
  <c r="M196" i="130"/>
  <c r="J196" i="130"/>
  <c r="G196" i="130"/>
  <c r="P195" i="130"/>
  <c r="M195" i="130"/>
  <c r="J195" i="130"/>
  <c r="G195" i="130"/>
  <c r="P194" i="130"/>
  <c r="M194" i="130"/>
  <c r="J194" i="130"/>
  <c r="G194" i="130"/>
  <c r="P193" i="130"/>
  <c r="M193" i="130"/>
  <c r="J193" i="130"/>
  <c r="G193" i="130"/>
  <c r="P192" i="130"/>
  <c r="M192" i="130"/>
  <c r="J192" i="130"/>
  <c r="G192" i="130"/>
  <c r="P191" i="130"/>
  <c r="M191" i="130"/>
  <c r="J191" i="130"/>
  <c r="G191" i="130"/>
  <c r="P190" i="130"/>
  <c r="M190" i="130"/>
  <c r="G190" i="130"/>
  <c r="P189" i="130"/>
  <c r="M189" i="130"/>
  <c r="G189" i="130"/>
  <c r="P188" i="130"/>
  <c r="M188" i="130"/>
  <c r="G188" i="130"/>
  <c r="P187" i="130"/>
  <c r="M187" i="130"/>
  <c r="G187" i="130"/>
  <c r="P186" i="130"/>
  <c r="M186" i="130"/>
  <c r="G186" i="130"/>
  <c r="P185" i="130"/>
  <c r="M185" i="130"/>
  <c r="G185" i="130"/>
  <c r="P184" i="130"/>
  <c r="M184" i="130"/>
  <c r="G184" i="130"/>
  <c r="P183" i="130"/>
  <c r="M183" i="130"/>
  <c r="G183" i="130"/>
  <c r="P182" i="130"/>
  <c r="M182" i="130"/>
  <c r="G182" i="130"/>
  <c r="P181" i="130"/>
  <c r="M181" i="130"/>
  <c r="G181" i="130"/>
  <c r="P180" i="130"/>
  <c r="M180" i="130"/>
  <c r="G180" i="130"/>
  <c r="P179" i="130"/>
  <c r="M179" i="130"/>
  <c r="G179" i="130"/>
  <c r="P178" i="130"/>
  <c r="M178" i="130"/>
  <c r="G178" i="130"/>
  <c r="P177" i="130"/>
  <c r="M177" i="130"/>
  <c r="J177" i="130"/>
  <c r="G177" i="130"/>
  <c r="P176" i="130"/>
  <c r="M176" i="130"/>
  <c r="J176" i="130"/>
  <c r="G176" i="130"/>
  <c r="M175" i="130"/>
  <c r="J175" i="130"/>
  <c r="G175" i="130"/>
  <c r="M174" i="130"/>
  <c r="J174" i="130"/>
  <c r="G174" i="130"/>
  <c r="M173" i="130"/>
  <c r="J173" i="130"/>
  <c r="G173" i="130"/>
  <c r="M172" i="130"/>
  <c r="J172" i="130"/>
  <c r="G172" i="130"/>
  <c r="M171" i="130"/>
  <c r="J171" i="130"/>
  <c r="G171" i="130"/>
  <c r="M170" i="130"/>
  <c r="J170" i="130"/>
  <c r="G170" i="130"/>
  <c r="M169" i="130"/>
  <c r="J169" i="130"/>
  <c r="G169" i="130"/>
  <c r="M168" i="130"/>
  <c r="J168" i="130"/>
  <c r="G168" i="130"/>
  <c r="M167" i="130"/>
  <c r="J167" i="130"/>
  <c r="G167" i="130"/>
  <c r="M166" i="130"/>
  <c r="J166" i="130"/>
  <c r="G166" i="130"/>
  <c r="M165" i="130"/>
  <c r="J165" i="130"/>
  <c r="G165" i="130"/>
  <c r="M164" i="130"/>
  <c r="J164" i="130"/>
  <c r="G164" i="130"/>
  <c r="M163" i="130"/>
  <c r="J163" i="130"/>
  <c r="G163" i="130"/>
  <c r="M162" i="130"/>
  <c r="J162" i="130"/>
  <c r="G162" i="130"/>
  <c r="P161" i="130"/>
  <c r="M161" i="130"/>
  <c r="J161" i="130"/>
  <c r="G161" i="130"/>
  <c r="P160" i="130"/>
  <c r="J160" i="130"/>
  <c r="G160" i="130"/>
  <c r="P159" i="130"/>
  <c r="J159" i="130"/>
  <c r="G159" i="130"/>
  <c r="P158" i="130"/>
  <c r="J158" i="130"/>
  <c r="G158" i="130"/>
  <c r="P157" i="130"/>
  <c r="J157" i="130"/>
  <c r="G157" i="130"/>
  <c r="P156" i="130"/>
  <c r="J156" i="130"/>
  <c r="G156" i="130"/>
  <c r="P155" i="130"/>
  <c r="J155" i="130"/>
  <c r="G155" i="130"/>
  <c r="P154" i="130"/>
  <c r="J154" i="130"/>
  <c r="G154" i="130"/>
  <c r="P153" i="130"/>
  <c r="J153" i="130"/>
  <c r="G153" i="130"/>
  <c r="P152" i="130"/>
  <c r="M152" i="130"/>
  <c r="J152" i="130"/>
  <c r="G152" i="130"/>
  <c r="P151" i="130"/>
  <c r="M151" i="130"/>
  <c r="J151" i="130"/>
  <c r="G151" i="130"/>
  <c r="P150" i="130"/>
  <c r="M150" i="130"/>
  <c r="J150" i="130"/>
  <c r="G150" i="130"/>
  <c r="P149" i="130"/>
  <c r="M149" i="130"/>
  <c r="J149" i="130"/>
  <c r="G149" i="130"/>
  <c r="P148" i="130"/>
  <c r="M148" i="130"/>
  <c r="J148" i="130"/>
  <c r="G148" i="130"/>
  <c r="P147" i="130"/>
  <c r="M147" i="130"/>
  <c r="J147" i="130"/>
  <c r="G147" i="130"/>
  <c r="P146" i="130"/>
  <c r="M146" i="130"/>
  <c r="J146" i="130"/>
  <c r="G146" i="130"/>
  <c r="P145" i="130"/>
  <c r="M145" i="130"/>
  <c r="J145" i="130"/>
  <c r="G145" i="130"/>
  <c r="P144" i="130"/>
  <c r="M144" i="130"/>
  <c r="J144" i="130"/>
  <c r="G144" i="130"/>
  <c r="P143" i="130"/>
  <c r="M143" i="130"/>
  <c r="J143" i="130"/>
  <c r="G143" i="130"/>
  <c r="P142" i="130"/>
  <c r="M142" i="130"/>
  <c r="J142" i="130"/>
  <c r="G142" i="130"/>
  <c r="P141" i="130"/>
  <c r="M141" i="130"/>
  <c r="J141" i="130"/>
  <c r="G141" i="130"/>
  <c r="P140" i="130"/>
  <c r="M140" i="130"/>
  <c r="J140" i="130"/>
  <c r="G140" i="130"/>
  <c r="P139" i="130"/>
  <c r="M139" i="130"/>
  <c r="J139" i="130"/>
  <c r="G139" i="130"/>
  <c r="P138" i="130"/>
  <c r="M138" i="130"/>
  <c r="J138" i="130"/>
  <c r="G138" i="130"/>
  <c r="P137" i="130"/>
  <c r="M137" i="130"/>
  <c r="J137" i="130"/>
  <c r="G137" i="130"/>
  <c r="P136" i="130"/>
  <c r="M136" i="130"/>
  <c r="J136" i="130"/>
  <c r="G136" i="130"/>
  <c r="P135" i="130"/>
  <c r="M135" i="130"/>
  <c r="J135" i="130"/>
  <c r="G135" i="130"/>
  <c r="P134" i="130"/>
  <c r="M134" i="130"/>
  <c r="J134" i="130"/>
  <c r="G134" i="130"/>
  <c r="P133" i="130"/>
  <c r="M133" i="130"/>
  <c r="J133" i="130"/>
  <c r="G133" i="130"/>
  <c r="P132" i="130"/>
  <c r="M132" i="130"/>
  <c r="J132" i="130"/>
  <c r="G132" i="130"/>
  <c r="P131" i="130"/>
  <c r="M131" i="130"/>
  <c r="J131" i="130"/>
  <c r="G131" i="130"/>
  <c r="P130" i="130"/>
  <c r="M130" i="130"/>
  <c r="J130" i="130"/>
  <c r="G130" i="130"/>
  <c r="P129" i="130"/>
  <c r="M129" i="130"/>
  <c r="J129" i="130"/>
  <c r="G129" i="130"/>
  <c r="P128" i="130"/>
  <c r="M128" i="130"/>
  <c r="J128" i="130"/>
  <c r="G128" i="130"/>
  <c r="P127" i="130"/>
  <c r="M127" i="130"/>
  <c r="J127" i="130"/>
  <c r="G127" i="130"/>
  <c r="P126" i="130"/>
  <c r="M126" i="130"/>
  <c r="J126" i="130"/>
  <c r="G126" i="130"/>
  <c r="P125" i="130"/>
  <c r="M125" i="130"/>
  <c r="J125" i="130"/>
  <c r="G125" i="130"/>
  <c r="P124" i="130"/>
  <c r="M124" i="130"/>
  <c r="J124" i="130"/>
  <c r="G124" i="130"/>
  <c r="P123" i="130"/>
  <c r="M123" i="130"/>
  <c r="J123" i="130"/>
  <c r="G123" i="130"/>
  <c r="P122" i="130"/>
  <c r="M122" i="130"/>
  <c r="J122" i="130"/>
  <c r="G122" i="130"/>
  <c r="P121" i="130"/>
  <c r="M121" i="130"/>
  <c r="J121" i="130"/>
  <c r="G121" i="130"/>
  <c r="P120" i="130"/>
  <c r="M120" i="130"/>
  <c r="J120" i="130"/>
  <c r="G120" i="130"/>
  <c r="P119" i="130"/>
  <c r="M119" i="130"/>
  <c r="J119" i="130"/>
  <c r="G119" i="130"/>
  <c r="P118" i="130"/>
  <c r="M118" i="130"/>
  <c r="J118" i="130"/>
  <c r="G118" i="130"/>
  <c r="P117" i="130"/>
  <c r="M117" i="130"/>
  <c r="J117" i="130"/>
  <c r="G117" i="130"/>
  <c r="P116" i="130"/>
  <c r="M116" i="130"/>
  <c r="J116" i="130"/>
  <c r="G116" i="130"/>
  <c r="P115" i="130"/>
  <c r="M115" i="130"/>
  <c r="J115" i="130"/>
  <c r="G115" i="130"/>
  <c r="P114" i="130"/>
  <c r="M114" i="130"/>
  <c r="J114" i="130"/>
  <c r="G114" i="130"/>
  <c r="P113" i="130"/>
  <c r="M113" i="130"/>
  <c r="J113" i="130"/>
  <c r="G113" i="130"/>
  <c r="P112" i="130"/>
  <c r="M112" i="130"/>
  <c r="J112" i="130"/>
  <c r="G112" i="130"/>
  <c r="P111" i="130"/>
  <c r="M111" i="130"/>
  <c r="J111" i="130"/>
  <c r="G111" i="130"/>
  <c r="P110" i="130"/>
  <c r="M110" i="130"/>
  <c r="G110" i="130"/>
  <c r="P109" i="130"/>
  <c r="M109" i="130"/>
  <c r="G109" i="130"/>
  <c r="P108" i="130"/>
  <c r="M108" i="130"/>
  <c r="G108" i="130"/>
  <c r="P107" i="130"/>
  <c r="M107" i="130"/>
  <c r="G107" i="130"/>
  <c r="P106" i="130"/>
  <c r="M106" i="130"/>
  <c r="G106" i="130"/>
  <c r="P105" i="130"/>
  <c r="M105" i="130"/>
  <c r="G105" i="130"/>
  <c r="P104" i="130"/>
  <c r="M104" i="130"/>
  <c r="J104" i="130"/>
  <c r="G104" i="130"/>
  <c r="P103" i="130"/>
  <c r="M103" i="130"/>
  <c r="J103" i="130"/>
  <c r="G103" i="130"/>
  <c r="P102" i="130"/>
  <c r="M102" i="130"/>
  <c r="J102" i="130"/>
  <c r="G102" i="130"/>
  <c r="P101" i="130"/>
  <c r="M101" i="130"/>
  <c r="J101" i="130"/>
  <c r="G101" i="130"/>
  <c r="P100" i="130"/>
  <c r="M100" i="130"/>
  <c r="J100" i="130"/>
  <c r="G100" i="130"/>
  <c r="P99" i="130"/>
  <c r="M99" i="130"/>
  <c r="J99" i="130"/>
  <c r="G99" i="130"/>
  <c r="P98" i="130"/>
  <c r="M98" i="130"/>
  <c r="J98" i="130"/>
  <c r="G98" i="130"/>
  <c r="P97" i="130"/>
  <c r="M97" i="130"/>
  <c r="J97" i="130"/>
  <c r="G97" i="130"/>
  <c r="P96" i="130"/>
  <c r="M96" i="130"/>
  <c r="J96" i="130"/>
  <c r="G96" i="130"/>
  <c r="P95" i="130"/>
  <c r="M95" i="130"/>
  <c r="J95" i="130"/>
  <c r="G95" i="130"/>
  <c r="P94" i="130"/>
  <c r="M94" i="130"/>
  <c r="J94" i="130"/>
  <c r="G94" i="130"/>
  <c r="P93" i="130"/>
  <c r="M93" i="130"/>
  <c r="J93" i="130"/>
  <c r="G93" i="130"/>
  <c r="P92" i="130"/>
  <c r="M92" i="130"/>
  <c r="J92" i="130"/>
  <c r="G92" i="130"/>
  <c r="P91" i="130"/>
  <c r="M91" i="130"/>
  <c r="J91" i="130"/>
  <c r="G91" i="130"/>
  <c r="P90" i="130"/>
  <c r="M90" i="130"/>
  <c r="J90" i="130"/>
  <c r="G90" i="130"/>
  <c r="P89" i="130"/>
  <c r="M89" i="130"/>
  <c r="J89" i="130"/>
  <c r="G89" i="130"/>
  <c r="P88" i="130"/>
  <c r="M88" i="130"/>
  <c r="J88" i="130"/>
  <c r="G88" i="130"/>
  <c r="P87" i="130"/>
  <c r="M87" i="130"/>
  <c r="J87" i="130"/>
  <c r="G87" i="130"/>
  <c r="P86" i="130"/>
  <c r="M86" i="130"/>
  <c r="J86" i="130"/>
  <c r="G86" i="130"/>
  <c r="P85" i="130"/>
  <c r="M85" i="130"/>
  <c r="J85" i="130"/>
  <c r="G85" i="130"/>
  <c r="P84" i="130"/>
  <c r="M84" i="130"/>
  <c r="J84" i="130"/>
  <c r="G84" i="130"/>
  <c r="P83" i="130"/>
  <c r="M83" i="130"/>
  <c r="J83" i="130"/>
  <c r="G83" i="130"/>
  <c r="P82" i="130"/>
  <c r="M82" i="130"/>
  <c r="J82" i="130"/>
  <c r="G82" i="130"/>
  <c r="P81" i="130"/>
  <c r="M81" i="130"/>
  <c r="J81" i="130"/>
  <c r="G81" i="130"/>
  <c r="P80" i="130"/>
  <c r="M80" i="130"/>
  <c r="J80" i="130"/>
  <c r="G80" i="130"/>
  <c r="P79" i="130"/>
  <c r="M79" i="130"/>
  <c r="J79" i="130"/>
  <c r="G79" i="130"/>
  <c r="P78" i="130"/>
  <c r="M78" i="130"/>
  <c r="J78" i="130"/>
  <c r="G78" i="130"/>
  <c r="P77" i="130"/>
  <c r="M77" i="130"/>
  <c r="J77" i="130"/>
  <c r="G77" i="130"/>
  <c r="P76" i="130"/>
  <c r="M76" i="130"/>
  <c r="J76" i="130"/>
  <c r="G76" i="130"/>
  <c r="P75" i="130"/>
  <c r="M75" i="130"/>
  <c r="J75" i="130"/>
  <c r="G75" i="130"/>
  <c r="P74" i="130"/>
  <c r="M74" i="130"/>
  <c r="J74" i="130"/>
  <c r="G74" i="130"/>
  <c r="P73" i="130"/>
  <c r="M73" i="130"/>
  <c r="J73" i="130"/>
  <c r="G73" i="130"/>
  <c r="P72" i="130"/>
  <c r="M72" i="130"/>
  <c r="J72" i="130"/>
  <c r="G72" i="130"/>
  <c r="P71" i="130"/>
  <c r="M71" i="130"/>
  <c r="J71" i="130"/>
  <c r="G71" i="130"/>
  <c r="P70" i="130"/>
  <c r="M70" i="130"/>
  <c r="J70" i="130"/>
  <c r="G70" i="130"/>
  <c r="P69" i="130"/>
  <c r="M69" i="130"/>
  <c r="J69" i="130"/>
  <c r="G69" i="130"/>
  <c r="P68" i="130"/>
  <c r="M68" i="130"/>
  <c r="J68" i="130"/>
  <c r="G68" i="130"/>
  <c r="P67" i="130"/>
  <c r="M67" i="130"/>
  <c r="J67" i="130"/>
  <c r="G67" i="130"/>
  <c r="P66" i="130"/>
  <c r="M66" i="130"/>
  <c r="J66" i="130"/>
  <c r="G66" i="130"/>
  <c r="P65" i="130"/>
  <c r="M65" i="130"/>
  <c r="J65" i="130"/>
  <c r="G65" i="130"/>
  <c r="P64" i="130"/>
  <c r="M64" i="130"/>
  <c r="J64" i="130"/>
  <c r="G64" i="130"/>
  <c r="P63" i="130"/>
  <c r="M63" i="130"/>
  <c r="J63" i="130"/>
  <c r="G63" i="130"/>
  <c r="P62" i="130"/>
  <c r="M62" i="130"/>
  <c r="J62" i="130"/>
  <c r="G62" i="130"/>
  <c r="P61" i="130"/>
  <c r="M61" i="130"/>
  <c r="J61" i="130"/>
  <c r="G61" i="130"/>
  <c r="P60" i="130"/>
  <c r="M60" i="130"/>
  <c r="J60" i="130"/>
  <c r="G60" i="130"/>
  <c r="P59" i="130"/>
  <c r="M59" i="130"/>
  <c r="J59" i="130"/>
  <c r="G59" i="130"/>
  <c r="P58" i="130"/>
  <c r="M58" i="130"/>
  <c r="J58" i="130"/>
  <c r="G58" i="130"/>
  <c r="P57" i="130"/>
  <c r="M57" i="130"/>
  <c r="J57" i="130"/>
  <c r="G57" i="130"/>
  <c r="P56" i="130"/>
  <c r="M56" i="130"/>
  <c r="J56" i="130"/>
  <c r="G56" i="130"/>
  <c r="P55" i="130"/>
  <c r="M55" i="130"/>
  <c r="J55" i="130"/>
  <c r="G55" i="130"/>
  <c r="P54" i="130"/>
  <c r="M54" i="130"/>
  <c r="J54" i="130"/>
  <c r="G54" i="130"/>
  <c r="P53" i="130"/>
  <c r="M53" i="130"/>
  <c r="J53" i="130"/>
  <c r="G53" i="130"/>
  <c r="P52" i="130"/>
  <c r="M52" i="130"/>
  <c r="J52" i="130"/>
  <c r="G52" i="130"/>
  <c r="P51" i="130"/>
  <c r="M51" i="130"/>
  <c r="J51" i="130"/>
  <c r="G51" i="130"/>
  <c r="P50" i="130"/>
  <c r="M50" i="130"/>
  <c r="J50" i="130"/>
  <c r="G50" i="130"/>
  <c r="P49" i="130"/>
  <c r="M49" i="130"/>
  <c r="J49" i="130"/>
  <c r="G49" i="130"/>
  <c r="P48" i="130"/>
  <c r="M48" i="130"/>
  <c r="J48" i="130"/>
  <c r="G48" i="130"/>
  <c r="P47" i="130"/>
  <c r="M47" i="130"/>
  <c r="J47" i="130"/>
  <c r="G47" i="130"/>
  <c r="P46" i="130"/>
  <c r="M46" i="130"/>
  <c r="J46" i="130"/>
  <c r="G46" i="130"/>
  <c r="P45" i="130"/>
  <c r="M45" i="130"/>
  <c r="J45" i="130"/>
  <c r="G45" i="130"/>
  <c r="P44" i="130"/>
  <c r="M44" i="130"/>
  <c r="J44" i="130"/>
  <c r="G44" i="130"/>
  <c r="P43" i="130"/>
  <c r="M43" i="130"/>
  <c r="J43" i="130"/>
  <c r="G43" i="130"/>
  <c r="P42" i="130"/>
  <c r="M42" i="130"/>
  <c r="J42" i="130"/>
  <c r="G42" i="130"/>
  <c r="P41" i="130"/>
  <c r="M41" i="130"/>
  <c r="J41" i="130"/>
  <c r="G41" i="130"/>
  <c r="P40" i="130"/>
  <c r="M40" i="130"/>
  <c r="J40" i="130"/>
  <c r="G40" i="130"/>
  <c r="P39" i="130"/>
  <c r="M39" i="130"/>
  <c r="J39" i="130"/>
  <c r="G39" i="130"/>
  <c r="P38" i="130"/>
  <c r="M38" i="130"/>
  <c r="J38" i="130"/>
  <c r="G38" i="130"/>
  <c r="P37" i="130"/>
  <c r="M37" i="130"/>
  <c r="J37" i="130"/>
  <c r="G37" i="130"/>
  <c r="P36" i="130"/>
  <c r="M36" i="130"/>
  <c r="J36" i="130"/>
  <c r="G36" i="130"/>
  <c r="P35" i="130"/>
  <c r="M35" i="130"/>
  <c r="J35" i="130"/>
  <c r="G35" i="130"/>
  <c r="P34" i="130"/>
  <c r="M34" i="130"/>
  <c r="J34" i="130"/>
  <c r="G34" i="130"/>
  <c r="P33" i="130"/>
  <c r="M33" i="130"/>
  <c r="J33" i="130"/>
  <c r="G33" i="130"/>
  <c r="P32" i="130"/>
  <c r="M32" i="130"/>
  <c r="J32" i="130"/>
  <c r="G32" i="130"/>
  <c r="P31" i="130"/>
  <c r="M31" i="130"/>
  <c r="J31" i="130"/>
  <c r="G31" i="130"/>
  <c r="P30" i="130"/>
  <c r="M30" i="130"/>
  <c r="J30" i="130"/>
  <c r="G30" i="130"/>
  <c r="P29" i="130"/>
  <c r="M29" i="130"/>
  <c r="J29" i="130"/>
  <c r="G29" i="130"/>
  <c r="P28" i="130"/>
  <c r="M28" i="130"/>
  <c r="J28" i="130"/>
  <c r="G28" i="130"/>
  <c r="P27" i="130"/>
  <c r="M27" i="130"/>
  <c r="J27" i="130"/>
  <c r="G27" i="130"/>
  <c r="P26" i="130"/>
  <c r="M26" i="130"/>
  <c r="J26" i="130"/>
  <c r="G26" i="130"/>
  <c r="P25" i="130"/>
  <c r="M25" i="130"/>
  <c r="J25" i="130"/>
  <c r="G25" i="130"/>
  <c r="P24" i="130"/>
  <c r="M24" i="130"/>
  <c r="J24" i="130"/>
  <c r="G24" i="130"/>
  <c r="P23" i="130"/>
  <c r="M23" i="130"/>
  <c r="J23" i="130"/>
  <c r="G23" i="130"/>
  <c r="P22" i="130"/>
  <c r="M22" i="130"/>
  <c r="J22" i="130"/>
  <c r="G22" i="130"/>
  <c r="P21" i="130"/>
  <c r="M21" i="130"/>
  <c r="J21" i="130"/>
  <c r="G21" i="130"/>
  <c r="P20" i="130"/>
  <c r="M20" i="130"/>
  <c r="J20" i="130"/>
  <c r="G20" i="130"/>
  <c r="M210" i="118"/>
  <c r="M209" i="118"/>
  <c r="M160" i="118"/>
  <c r="J190" i="118"/>
  <c r="J189" i="118"/>
  <c r="J188" i="118"/>
  <c r="M228" i="118"/>
  <c r="G228" i="118"/>
  <c r="M227" i="118"/>
  <c r="G227" i="118"/>
  <c r="M226" i="118"/>
  <c r="G226" i="118"/>
  <c r="M225" i="118"/>
  <c r="G225" i="118"/>
  <c r="M224" i="118"/>
  <c r="G224" i="118"/>
  <c r="M223" i="118"/>
  <c r="G223" i="118"/>
  <c r="M222" i="118"/>
  <c r="J222" i="118"/>
  <c r="G222" i="118"/>
  <c r="M221" i="118"/>
  <c r="J221" i="118"/>
  <c r="G221" i="118"/>
  <c r="M220" i="118"/>
  <c r="J220" i="118"/>
  <c r="G220" i="118"/>
  <c r="M219" i="118"/>
  <c r="J219" i="118"/>
  <c r="G219" i="118"/>
  <c r="M218" i="118"/>
  <c r="J218" i="118"/>
  <c r="G218" i="118"/>
  <c r="M217" i="118"/>
  <c r="J217" i="118"/>
  <c r="G217" i="118"/>
  <c r="M216" i="118"/>
  <c r="J216" i="118"/>
  <c r="G216" i="118"/>
  <c r="M215" i="118"/>
  <c r="J215" i="118"/>
  <c r="G215" i="118"/>
  <c r="M214" i="118"/>
  <c r="J214" i="118"/>
  <c r="G214" i="118"/>
  <c r="M213" i="118"/>
  <c r="J213" i="118"/>
  <c r="G213" i="118"/>
  <c r="M212" i="118"/>
  <c r="J212" i="118"/>
  <c r="G212" i="118"/>
  <c r="M211" i="118"/>
  <c r="J211" i="118"/>
  <c r="G211" i="118"/>
  <c r="J210" i="118"/>
  <c r="G210" i="118"/>
  <c r="J209" i="118"/>
  <c r="G209" i="118"/>
  <c r="J208" i="118"/>
  <c r="G208" i="118"/>
  <c r="J207" i="118"/>
  <c r="G207" i="118"/>
  <c r="P206" i="118"/>
  <c r="J206" i="118"/>
  <c r="G206" i="118"/>
  <c r="P205" i="118"/>
  <c r="J205" i="118"/>
  <c r="G205" i="118"/>
  <c r="P204" i="118"/>
  <c r="J204" i="118"/>
  <c r="G204" i="118"/>
  <c r="P203" i="118"/>
  <c r="J203" i="118"/>
  <c r="G203" i="118"/>
  <c r="P202" i="118"/>
  <c r="J202" i="118"/>
  <c r="G202" i="118"/>
  <c r="P201" i="118"/>
  <c r="J201" i="118"/>
  <c r="G201" i="118"/>
  <c r="P200" i="118"/>
  <c r="J200" i="118"/>
  <c r="G200" i="118"/>
  <c r="P199" i="118"/>
  <c r="J199" i="118"/>
  <c r="G199" i="118"/>
  <c r="P198" i="118"/>
  <c r="J198" i="118"/>
  <c r="G198" i="118"/>
  <c r="P197" i="118"/>
  <c r="M197" i="118"/>
  <c r="J197" i="118"/>
  <c r="G197" i="118"/>
  <c r="P196" i="118"/>
  <c r="M196" i="118"/>
  <c r="J196" i="118"/>
  <c r="G196" i="118"/>
  <c r="P195" i="118"/>
  <c r="M195" i="118"/>
  <c r="J195" i="118"/>
  <c r="G195" i="118"/>
  <c r="P194" i="118"/>
  <c r="M194" i="118"/>
  <c r="J194" i="118"/>
  <c r="G194" i="118"/>
  <c r="P193" i="118"/>
  <c r="M193" i="118"/>
  <c r="J193" i="118"/>
  <c r="G193" i="118"/>
  <c r="P192" i="118"/>
  <c r="M192" i="118"/>
  <c r="J192" i="118"/>
  <c r="G192" i="118"/>
  <c r="P191" i="118"/>
  <c r="M191" i="118"/>
  <c r="J191" i="118"/>
  <c r="G191" i="118"/>
  <c r="P190" i="118"/>
  <c r="M190" i="118"/>
  <c r="G190" i="118"/>
  <c r="P189" i="118"/>
  <c r="M189" i="118"/>
  <c r="G189" i="118"/>
  <c r="P188" i="118"/>
  <c r="M188" i="118"/>
  <c r="G188" i="118"/>
  <c r="P187" i="118"/>
  <c r="M187" i="118"/>
  <c r="G187" i="118"/>
  <c r="P186" i="118"/>
  <c r="M186" i="118"/>
  <c r="G186" i="118"/>
  <c r="P185" i="118"/>
  <c r="M185" i="118"/>
  <c r="G185" i="118"/>
  <c r="P184" i="118"/>
  <c r="M184" i="118"/>
  <c r="G184" i="118"/>
  <c r="P183" i="118"/>
  <c r="M183" i="118"/>
  <c r="G183" i="118"/>
  <c r="P182" i="118"/>
  <c r="M182" i="118"/>
  <c r="G182" i="118"/>
  <c r="P181" i="118"/>
  <c r="M181" i="118"/>
  <c r="G181" i="118"/>
  <c r="P180" i="118"/>
  <c r="M180" i="118"/>
  <c r="G180" i="118"/>
  <c r="P179" i="118"/>
  <c r="M179" i="118"/>
  <c r="G179" i="118"/>
  <c r="P178" i="118"/>
  <c r="M178" i="118"/>
  <c r="G178" i="118"/>
  <c r="P177" i="118"/>
  <c r="M177" i="118"/>
  <c r="J177" i="118"/>
  <c r="G177" i="118"/>
  <c r="P176" i="118"/>
  <c r="M176" i="118"/>
  <c r="J176" i="118"/>
  <c r="G176" i="118"/>
  <c r="M175" i="118"/>
  <c r="J175" i="118"/>
  <c r="G175" i="118"/>
  <c r="M174" i="118"/>
  <c r="J174" i="118"/>
  <c r="G174" i="118"/>
  <c r="M173" i="118"/>
  <c r="J173" i="118"/>
  <c r="G173" i="118"/>
  <c r="M172" i="118"/>
  <c r="J172" i="118"/>
  <c r="G172" i="118"/>
  <c r="M171" i="118"/>
  <c r="J171" i="118"/>
  <c r="G171" i="118"/>
  <c r="M170" i="118"/>
  <c r="J170" i="118"/>
  <c r="G170" i="118"/>
  <c r="M169" i="118"/>
  <c r="J169" i="118"/>
  <c r="G169" i="118"/>
  <c r="M168" i="118"/>
  <c r="J168" i="118"/>
  <c r="G168" i="118"/>
  <c r="M167" i="118"/>
  <c r="J167" i="118"/>
  <c r="G167" i="118"/>
  <c r="M166" i="118"/>
  <c r="J166" i="118"/>
  <c r="G166" i="118"/>
  <c r="M165" i="118"/>
  <c r="J165" i="118"/>
  <c r="G165" i="118"/>
  <c r="M164" i="118"/>
  <c r="J164" i="118"/>
  <c r="G164" i="118"/>
  <c r="M163" i="118"/>
  <c r="J163" i="118"/>
  <c r="G163" i="118"/>
  <c r="M162" i="118"/>
  <c r="J162" i="118"/>
  <c r="G162" i="118"/>
  <c r="P161" i="118"/>
  <c r="M161" i="118"/>
  <c r="J161" i="118"/>
  <c r="G161" i="118"/>
  <c r="P160" i="118"/>
  <c r="J160" i="118"/>
  <c r="G160" i="118"/>
  <c r="P159" i="118"/>
  <c r="J159" i="118"/>
  <c r="G159" i="118"/>
  <c r="P158" i="118"/>
  <c r="J158" i="118"/>
  <c r="G158" i="118"/>
  <c r="P157" i="118"/>
  <c r="J157" i="118"/>
  <c r="G157" i="118"/>
  <c r="P156" i="118"/>
  <c r="J156" i="118"/>
  <c r="G156" i="118"/>
  <c r="P155" i="118"/>
  <c r="J155" i="118"/>
  <c r="G155" i="118"/>
  <c r="P154" i="118"/>
  <c r="J154" i="118"/>
  <c r="G154" i="118"/>
  <c r="P153" i="118"/>
  <c r="J153" i="118"/>
  <c r="G153" i="118"/>
  <c r="P152" i="118"/>
  <c r="M152" i="118"/>
  <c r="J152" i="118"/>
  <c r="G152" i="118"/>
  <c r="P151" i="118"/>
  <c r="M151" i="118"/>
  <c r="J151" i="118"/>
  <c r="G151" i="118"/>
  <c r="P150" i="118"/>
  <c r="M150" i="118"/>
  <c r="J150" i="118"/>
  <c r="G150" i="118"/>
  <c r="P149" i="118"/>
  <c r="M149" i="118"/>
  <c r="J149" i="118"/>
  <c r="G149" i="118"/>
  <c r="P148" i="118"/>
  <c r="M148" i="118"/>
  <c r="J148" i="118"/>
  <c r="G148" i="118"/>
  <c r="P147" i="118"/>
  <c r="M147" i="118"/>
  <c r="J147" i="118"/>
  <c r="G147" i="118"/>
  <c r="P146" i="118"/>
  <c r="M146" i="118"/>
  <c r="J146" i="118"/>
  <c r="G146" i="118"/>
  <c r="P145" i="118"/>
  <c r="M145" i="118"/>
  <c r="J145" i="118"/>
  <c r="G145" i="118"/>
  <c r="P144" i="118"/>
  <c r="M144" i="118"/>
  <c r="J144" i="118"/>
  <c r="G144" i="118"/>
  <c r="P143" i="118"/>
  <c r="M143" i="118"/>
  <c r="J143" i="118"/>
  <c r="G143" i="118"/>
  <c r="P142" i="118"/>
  <c r="M142" i="118"/>
  <c r="J142" i="118"/>
  <c r="G142" i="118"/>
  <c r="P141" i="118"/>
  <c r="M141" i="118"/>
  <c r="J141" i="118"/>
  <c r="G141" i="118"/>
  <c r="P140" i="118"/>
  <c r="M140" i="118"/>
  <c r="J140" i="118"/>
  <c r="G140" i="118"/>
  <c r="P139" i="118"/>
  <c r="M139" i="118"/>
  <c r="J139" i="118"/>
  <c r="G139" i="118"/>
  <c r="P138" i="118"/>
  <c r="M138" i="118"/>
  <c r="J138" i="118"/>
  <c r="G138" i="118"/>
  <c r="P137" i="118"/>
  <c r="M137" i="118"/>
  <c r="J137" i="118"/>
  <c r="G137" i="118"/>
  <c r="P136" i="118"/>
  <c r="M136" i="118"/>
  <c r="J136" i="118"/>
  <c r="G136" i="118"/>
  <c r="P135" i="118"/>
  <c r="M135" i="118"/>
  <c r="J135" i="118"/>
  <c r="G135" i="118"/>
  <c r="P134" i="118"/>
  <c r="M134" i="118"/>
  <c r="J134" i="118"/>
  <c r="G134" i="118"/>
  <c r="P133" i="118"/>
  <c r="M133" i="118"/>
  <c r="J133" i="118"/>
  <c r="G133" i="118"/>
  <c r="P132" i="118"/>
  <c r="M132" i="118"/>
  <c r="J132" i="118"/>
  <c r="G132" i="118"/>
  <c r="P131" i="118"/>
  <c r="M131" i="118"/>
  <c r="J131" i="118"/>
  <c r="G131" i="118"/>
  <c r="P130" i="118"/>
  <c r="M130" i="118"/>
  <c r="J130" i="118"/>
  <c r="G130" i="118"/>
  <c r="P129" i="118"/>
  <c r="M129" i="118"/>
  <c r="J129" i="118"/>
  <c r="G129" i="118"/>
  <c r="P128" i="118"/>
  <c r="M128" i="118"/>
  <c r="J128" i="118"/>
  <c r="G128" i="118"/>
  <c r="P127" i="118"/>
  <c r="M127" i="118"/>
  <c r="J127" i="118"/>
  <c r="G127" i="118"/>
  <c r="P126" i="118"/>
  <c r="M126" i="118"/>
  <c r="J126" i="118"/>
  <c r="G126" i="118"/>
  <c r="P125" i="118"/>
  <c r="M125" i="118"/>
  <c r="J125" i="118"/>
  <c r="G125" i="118"/>
  <c r="P124" i="118"/>
  <c r="M124" i="118"/>
  <c r="J124" i="118"/>
  <c r="G124" i="118"/>
  <c r="P123" i="118"/>
  <c r="M123" i="118"/>
  <c r="J123" i="118"/>
  <c r="G123" i="118"/>
  <c r="P122" i="118"/>
  <c r="M122" i="118"/>
  <c r="J122" i="118"/>
  <c r="G122" i="118"/>
  <c r="P121" i="118"/>
  <c r="M121" i="118"/>
  <c r="J121" i="118"/>
  <c r="G121" i="118"/>
  <c r="P120" i="118"/>
  <c r="M120" i="118"/>
  <c r="J120" i="118"/>
  <c r="G120" i="118"/>
  <c r="P119" i="118"/>
  <c r="M119" i="118"/>
  <c r="J119" i="118"/>
  <c r="G119" i="118"/>
  <c r="P118" i="118"/>
  <c r="M118" i="118"/>
  <c r="J118" i="118"/>
  <c r="G118" i="118"/>
  <c r="P117" i="118"/>
  <c r="M117" i="118"/>
  <c r="J117" i="118"/>
  <c r="G117" i="118"/>
  <c r="P116" i="118"/>
  <c r="M116" i="118"/>
  <c r="J116" i="118"/>
  <c r="G116" i="118"/>
  <c r="P115" i="118"/>
  <c r="M115" i="118"/>
  <c r="J115" i="118"/>
  <c r="G115" i="118"/>
  <c r="P114" i="118"/>
  <c r="M114" i="118"/>
  <c r="J114" i="118"/>
  <c r="G114" i="118"/>
  <c r="P113" i="118"/>
  <c r="M113" i="118"/>
  <c r="J113" i="118"/>
  <c r="G113" i="118"/>
  <c r="P112" i="118"/>
  <c r="M112" i="118"/>
  <c r="J112" i="118"/>
  <c r="G112" i="118"/>
  <c r="P111" i="118"/>
  <c r="M111" i="118"/>
  <c r="J111" i="118"/>
  <c r="G111" i="118"/>
  <c r="P110" i="118"/>
  <c r="M110" i="118"/>
  <c r="G110" i="118"/>
  <c r="P109" i="118"/>
  <c r="M109" i="118"/>
  <c r="G109" i="118"/>
  <c r="P108" i="118"/>
  <c r="M108" i="118"/>
  <c r="G108" i="118"/>
  <c r="P107" i="118"/>
  <c r="M107" i="118"/>
  <c r="G107" i="118"/>
  <c r="P106" i="118"/>
  <c r="M106" i="118"/>
  <c r="G106" i="118"/>
  <c r="P105" i="118"/>
  <c r="M105" i="118"/>
  <c r="G105" i="118"/>
  <c r="P104" i="118"/>
  <c r="M104" i="118"/>
  <c r="J104" i="118"/>
  <c r="G104" i="118"/>
  <c r="P103" i="118"/>
  <c r="M103" i="118"/>
  <c r="J103" i="118"/>
  <c r="G103" i="118"/>
  <c r="P102" i="118"/>
  <c r="M102" i="118"/>
  <c r="J102" i="118"/>
  <c r="G102" i="118"/>
  <c r="P101" i="118"/>
  <c r="M101" i="118"/>
  <c r="J101" i="118"/>
  <c r="G101" i="118"/>
  <c r="P100" i="118"/>
  <c r="M100" i="118"/>
  <c r="J100" i="118"/>
  <c r="G100" i="118"/>
  <c r="P99" i="118"/>
  <c r="M99" i="118"/>
  <c r="J99" i="118"/>
  <c r="G99" i="118"/>
  <c r="P98" i="118"/>
  <c r="M98" i="118"/>
  <c r="J98" i="118"/>
  <c r="G98" i="118"/>
  <c r="P97" i="118"/>
  <c r="M97" i="118"/>
  <c r="J97" i="118"/>
  <c r="G97" i="118"/>
  <c r="P96" i="118"/>
  <c r="M96" i="118"/>
  <c r="J96" i="118"/>
  <c r="G96" i="118"/>
  <c r="P95" i="118"/>
  <c r="M95" i="118"/>
  <c r="J95" i="118"/>
  <c r="G95" i="118"/>
  <c r="P94" i="118"/>
  <c r="M94" i="118"/>
  <c r="J94" i="118"/>
  <c r="G94" i="118"/>
  <c r="P93" i="118"/>
  <c r="M93" i="118"/>
  <c r="J93" i="118"/>
  <c r="G93" i="118"/>
  <c r="P92" i="118"/>
  <c r="M92" i="118"/>
  <c r="J92" i="118"/>
  <c r="G92" i="118"/>
  <c r="P91" i="118"/>
  <c r="M91" i="118"/>
  <c r="J91" i="118"/>
  <c r="G91" i="118"/>
  <c r="P90" i="118"/>
  <c r="M90" i="118"/>
  <c r="J90" i="118"/>
  <c r="G90" i="118"/>
  <c r="P89" i="118"/>
  <c r="M89" i="118"/>
  <c r="J89" i="118"/>
  <c r="G89" i="118"/>
  <c r="P88" i="118"/>
  <c r="M88" i="118"/>
  <c r="J88" i="118"/>
  <c r="G88" i="118"/>
  <c r="P87" i="118"/>
  <c r="M87" i="118"/>
  <c r="J87" i="118"/>
  <c r="G87" i="118"/>
  <c r="P86" i="118"/>
  <c r="M86" i="118"/>
  <c r="J86" i="118"/>
  <c r="G86" i="118"/>
  <c r="P85" i="118"/>
  <c r="M85" i="118"/>
  <c r="J85" i="118"/>
  <c r="G85" i="118"/>
  <c r="P84" i="118"/>
  <c r="M84" i="118"/>
  <c r="J84" i="118"/>
  <c r="G84" i="118"/>
  <c r="P83" i="118"/>
  <c r="M83" i="118"/>
  <c r="J83" i="118"/>
  <c r="G83" i="118"/>
  <c r="P82" i="118"/>
  <c r="M82" i="118"/>
  <c r="J82" i="118"/>
  <c r="G82" i="118"/>
  <c r="P81" i="118"/>
  <c r="M81" i="118"/>
  <c r="J81" i="118"/>
  <c r="G81" i="118"/>
  <c r="P80" i="118"/>
  <c r="M80" i="118"/>
  <c r="J80" i="118"/>
  <c r="G80" i="118"/>
  <c r="P79" i="118"/>
  <c r="M79" i="118"/>
  <c r="J79" i="118"/>
  <c r="G79" i="118"/>
  <c r="P78" i="118"/>
  <c r="M78" i="118"/>
  <c r="J78" i="118"/>
  <c r="G78" i="118"/>
  <c r="P77" i="118"/>
  <c r="M77" i="118"/>
  <c r="J77" i="118"/>
  <c r="G77" i="118"/>
  <c r="P76" i="118"/>
  <c r="M76" i="118"/>
  <c r="J76" i="118"/>
  <c r="G76" i="118"/>
  <c r="P75" i="118"/>
  <c r="M75" i="118"/>
  <c r="J75" i="118"/>
  <c r="G75" i="118"/>
  <c r="P74" i="118"/>
  <c r="M74" i="118"/>
  <c r="J74" i="118"/>
  <c r="G74" i="118"/>
  <c r="P73" i="118"/>
  <c r="M73" i="118"/>
  <c r="J73" i="118"/>
  <c r="G73" i="118"/>
  <c r="P72" i="118"/>
  <c r="M72" i="118"/>
  <c r="J72" i="118"/>
  <c r="G72" i="118"/>
  <c r="P71" i="118"/>
  <c r="M71" i="118"/>
  <c r="J71" i="118"/>
  <c r="G71" i="118"/>
  <c r="P70" i="118"/>
  <c r="M70" i="118"/>
  <c r="J70" i="118"/>
  <c r="G70" i="118"/>
  <c r="P69" i="118"/>
  <c r="M69" i="118"/>
  <c r="J69" i="118"/>
  <c r="G69" i="118"/>
  <c r="P68" i="118"/>
  <c r="M68" i="118"/>
  <c r="J68" i="118"/>
  <c r="G68" i="118"/>
  <c r="P67" i="118"/>
  <c r="M67" i="118"/>
  <c r="J67" i="118"/>
  <c r="G67" i="118"/>
  <c r="P66" i="118"/>
  <c r="M66" i="118"/>
  <c r="J66" i="118"/>
  <c r="G66" i="118"/>
  <c r="P65" i="118"/>
  <c r="M65" i="118"/>
  <c r="J65" i="118"/>
  <c r="G65" i="118"/>
  <c r="P64" i="118"/>
  <c r="M64" i="118"/>
  <c r="J64" i="118"/>
  <c r="G64" i="118"/>
  <c r="P63" i="118"/>
  <c r="M63" i="118"/>
  <c r="J63" i="118"/>
  <c r="G63" i="118"/>
  <c r="P62" i="118"/>
  <c r="M62" i="118"/>
  <c r="J62" i="118"/>
  <c r="G62" i="118"/>
  <c r="P61" i="118"/>
  <c r="M61" i="118"/>
  <c r="J61" i="118"/>
  <c r="G61" i="118"/>
  <c r="P60" i="118"/>
  <c r="M60" i="118"/>
  <c r="J60" i="118"/>
  <c r="G60" i="118"/>
  <c r="P59" i="118"/>
  <c r="M59" i="118"/>
  <c r="J59" i="118"/>
  <c r="G59" i="118"/>
  <c r="P58" i="118"/>
  <c r="M58" i="118"/>
  <c r="J58" i="118"/>
  <c r="G58" i="118"/>
  <c r="P57" i="118"/>
  <c r="M57" i="118"/>
  <c r="J57" i="118"/>
  <c r="G57" i="118"/>
  <c r="P56" i="118"/>
  <c r="M56" i="118"/>
  <c r="J56" i="118"/>
  <c r="G56" i="118"/>
  <c r="P55" i="118"/>
  <c r="M55" i="118"/>
  <c r="J55" i="118"/>
  <c r="G55" i="118"/>
  <c r="P54" i="118"/>
  <c r="M54" i="118"/>
  <c r="J54" i="118"/>
  <c r="G54" i="118"/>
  <c r="P53" i="118"/>
  <c r="M53" i="118"/>
  <c r="J53" i="118"/>
  <c r="G53" i="118"/>
  <c r="P52" i="118"/>
  <c r="M52" i="118"/>
  <c r="J52" i="118"/>
  <c r="G52" i="118"/>
  <c r="P51" i="118"/>
  <c r="M51" i="118"/>
  <c r="J51" i="118"/>
  <c r="G51" i="118"/>
  <c r="P50" i="118"/>
  <c r="M50" i="118"/>
  <c r="J50" i="118"/>
  <c r="G50" i="118"/>
  <c r="P49" i="118"/>
  <c r="M49" i="118"/>
  <c r="J49" i="118"/>
  <c r="G49" i="118"/>
  <c r="P48" i="118"/>
  <c r="M48" i="118"/>
  <c r="J48" i="118"/>
  <c r="G48" i="118"/>
  <c r="P47" i="118"/>
  <c r="M47" i="118"/>
  <c r="J47" i="118"/>
  <c r="G47" i="118"/>
  <c r="P46" i="118"/>
  <c r="M46" i="118"/>
  <c r="J46" i="118"/>
  <c r="G46" i="118"/>
  <c r="P45" i="118"/>
  <c r="M45" i="118"/>
  <c r="J45" i="118"/>
  <c r="G45" i="118"/>
  <c r="P44" i="118"/>
  <c r="M44" i="118"/>
  <c r="J44" i="118"/>
  <c r="G44" i="118"/>
  <c r="P43" i="118"/>
  <c r="M43" i="118"/>
  <c r="J43" i="118"/>
  <c r="G43" i="118"/>
  <c r="P42" i="118"/>
  <c r="M42" i="118"/>
  <c r="J42" i="118"/>
  <c r="G42" i="118"/>
  <c r="P41" i="118"/>
  <c r="M41" i="118"/>
  <c r="J41" i="118"/>
  <c r="G41" i="118"/>
  <c r="P40" i="118"/>
  <c r="M40" i="118"/>
  <c r="J40" i="118"/>
  <c r="G40" i="118"/>
  <c r="P39" i="118"/>
  <c r="M39" i="118"/>
  <c r="J39" i="118"/>
  <c r="G39" i="118"/>
  <c r="P38" i="118"/>
  <c r="M38" i="118"/>
  <c r="J38" i="118"/>
  <c r="G38" i="118"/>
  <c r="P37" i="118"/>
  <c r="M37" i="118"/>
  <c r="J37" i="118"/>
  <c r="G37" i="118"/>
  <c r="P36" i="118"/>
  <c r="M36" i="118"/>
  <c r="J36" i="118"/>
  <c r="G36" i="118"/>
  <c r="P35" i="118"/>
  <c r="M35" i="118"/>
  <c r="J35" i="118"/>
  <c r="G35" i="118"/>
  <c r="P34" i="118"/>
  <c r="M34" i="118"/>
  <c r="J34" i="118"/>
  <c r="G34" i="118"/>
  <c r="P33" i="118"/>
  <c r="M33" i="118"/>
  <c r="J33" i="118"/>
  <c r="G33" i="118"/>
  <c r="P32" i="118"/>
  <c r="M32" i="118"/>
  <c r="J32" i="118"/>
  <c r="G32" i="118"/>
  <c r="P31" i="118"/>
  <c r="M31" i="118"/>
  <c r="J31" i="118"/>
  <c r="G31" i="118"/>
  <c r="P30" i="118"/>
  <c r="M30" i="118"/>
  <c r="J30" i="118"/>
  <c r="G30" i="118"/>
  <c r="P29" i="118"/>
  <c r="M29" i="118"/>
  <c r="J29" i="118"/>
  <c r="G29" i="118"/>
  <c r="P28" i="118"/>
  <c r="M28" i="118"/>
  <c r="J28" i="118"/>
  <c r="G28" i="118"/>
  <c r="P27" i="118"/>
  <c r="M27" i="118"/>
  <c r="J27" i="118"/>
  <c r="G27" i="118"/>
  <c r="P26" i="118"/>
  <c r="M26" i="118"/>
  <c r="J26" i="118"/>
  <c r="G26" i="118"/>
  <c r="P25" i="118"/>
  <c r="M25" i="118"/>
  <c r="J25" i="118"/>
  <c r="G25" i="118"/>
  <c r="P24" i="118"/>
  <c r="M24" i="118"/>
  <c r="J24" i="118"/>
  <c r="G24" i="118"/>
  <c r="P23" i="118"/>
  <c r="M23" i="118"/>
  <c r="J23" i="118"/>
  <c r="G23" i="118"/>
  <c r="P22" i="118"/>
  <c r="M22" i="118"/>
  <c r="J22" i="118"/>
  <c r="G22" i="118"/>
  <c r="P21" i="118"/>
  <c r="M21" i="118"/>
  <c r="J21" i="118"/>
  <c r="G21" i="118"/>
  <c r="P20" i="118"/>
  <c r="M20" i="118"/>
  <c r="J20" i="118"/>
  <c r="G20" i="118"/>
  <c r="P171" i="132" l="1"/>
  <c r="M161" i="132"/>
  <c r="J122" i="132"/>
  <c r="J121" i="132"/>
  <c r="J120" i="132"/>
  <c r="J119" i="132"/>
  <c r="J118" i="132"/>
  <c r="J117" i="132"/>
  <c r="J116" i="132"/>
  <c r="J115" i="132"/>
  <c r="J114" i="132"/>
  <c r="J113" i="132"/>
  <c r="J112" i="132"/>
  <c r="J111" i="132"/>
  <c r="J110" i="132"/>
  <c r="J109" i="132"/>
  <c r="J108" i="132"/>
  <c r="D13" i="106" l="1"/>
  <c r="D12" i="106"/>
  <c r="M228" i="132"/>
  <c r="J228" i="132"/>
  <c r="G228" i="132"/>
  <c r="M227" i="132"/>
  <c r="J227" i="132"/>
  <c r="G227" i="132"/>
  <c r="M226" i="132"/>
  <c r="J226" i="132"/>
  <c r="G226" i="132"/>
  <c r="M225" i="132"/>
  <c r="J225" i="132"/>
  <c r="G225" i="132"/>
  <c r="J224" i="132"/>
  <c r="G224" i="132"/>
  <c r="J223" i="132"/>
  <c r="G223" i="132"/>
  <c r="J222" i="132"/>
  <c r="G222" i="132"/>
  <c r="J221" i="132"/>
  <c r="G221" i="132"/>
  <c r="J220" i="132"/>
  <c r="G220" i="132"/>
  <c r="J219" i="132"/>
  <c r="G219" i="132"/>
  <c r="J218" i="132"/>
  <c r="G218" i="132"/>
  <c r="J217" i="132"/>
  <c r="G217" i="132"/>
  <c r="J216" i="132"/>
  <c r="G216" i="132"/>
  <c r="J215" i="132"/>
  <c r="G215" i="132"/>
  <c r="J214" i="132"/>
  <c r="G214" i="132"/>
  <c r="J213" i="132"/>
  <c r="G213" i="132"/>
  <c r="P212" i="132"/>
  <c r="J212" i="132"/>
  <c r="G212" i="132"/>
  <c r="P211" i="132"/>
  <c r="J211" i="132"/>
  <c r="G211" i="132"/>
  <c r="P210" i="132"/>
  <c r="M210" i="132"/>
  <c r="J210" i="132"/>
  <c r="G210" i="132"/>
  <c r="P209" i="132"/>
  <c r="M209" i="132"/>
  <c r="J209" i="132"/>
  <c r="G209" i="132"/>
  <c r="P208" i="132"/>
  <c r="M208" i="132"/>
  <c r="J208" i="132"/>
  <c r="G208" i="132"/>
  <c r="P207" i="132"/>
  <c r="M207" i="132"/>
  <c r="J207" i="132"/>
  <c r="G207" i="132"/>
  <c r="P206" i="132"/>
  <c r="M206" i="132"/>
  <c r="J206" i="132"/>
  <c r="G206" i="132"/>
  <c r="P205" i="132"/>
  <c r="M205" i="132"/>
  <c r="J205" i="132"/>
  <c r="G205" i="132"/>
  <c r="P204" i="132"/>
  <c r="M204" i="132"/>
  <c r="J204" i="132"/>
  <c r="G204" i="132"/>
  <c r="P203" i="132"/>
  <c r="M203" i="132"/>
  <c r="J203" i="132"/>
  <c r="G203" i="132"/>
  <c r="P202" i="132"/>
  <c r="M202" i="132"/>
  <c r="J202" i="132"/>
  <c r="G202" i="132"/>
  <c r="P201" i="132"/>
  <c r="M201" i="132"/>
  <c r="G201" i="132"/>
  <c r="P200" i="132"/>
  <c r="M200" i="132"/>
  <c r="G200" i="132"/>
  <c r="P199" i="132"/>
  <c r="M199" i="132"/>
  <c r="G199" i="132"/>
  <c r="P198" i="132"/>
  <c r="M198" i="132"/>
  <c r="G198" i="132"/>
  <c r="P197" i="132"/>
  <c r="M197" i="132"/>
  <c r="G197" i="132"/>
  <c r="P196" i="132"/>
  <c r="M196" i="132"/>
  <c r="G196" i="132"/>
  <c r="P195" i="132"/>
  <c r="M195" i="132"/>
  <c r="G195" i="132"/>
  <c r="P194" i="132"/>
  <c r="M194" i="132"/>
  <c r="G194" i="132"/>
  <c r="P193" i="132"/>
  <c r="M193" i="132"/>
  <c r="G193" i="132"/>
  <c r="P192" i="132"/>
  <c r="M192" i="132"/>
  <c r="G192" i="132"/>
  <c r="P191" i="132"/>
  <c r="M191" i="132"/>
  <c r="G191" i="132"/>
  <c r="P190" i="132"/>
  <c r="M190" i="132"/>
  <c r="G190" i="132"/>
  <c r="P189" i="132"/>
  <c r="M189" i="132"/>
  <c r="J189" i="132"/>
  <c r="G189" i="132"/>
  <c r="P188" i="132"/>
  <c r="M188" i="132"/>
  <c r="J188" i="132"/>
  <c r="G188" i="132"/>
  <c r="P187" i="132"/>
  <c r="M187" i="132"/>
  <c r="J187" i="132"/>
  <c r="G187" i="132"/>
  <c r="P186" i="132"/>
  <c r="M186" i="132"/>
  <c r="J186" i="132"/>
  <c r="G186" i="132"/>
  <c r="P185" i="132"/>
  <c r="M185" i="132"/>
  <c r="J185" i="132"/>
  <c r="G185" i="132"/>
  <c r="P184" i="132"/>
  <c r="M184" i="132"/>
  <c r="J184" i="132"/>
  <c r="G184" i="132"/>
  <c r="P183" i="132"/>
  <c r="M183" i="132"/>
  <c r="J183" i="132"/>
  <c r="G183" i="132"/>
  <c r="P182" i="132"/>
  <c r="M182" i="132"/>
  <c r="J182" i="132"/>
  <c r="G182" i="132"/>
  <c r="P181" i="132"/>
  <c r="M181" i="132"/>
  <c r="J181" i="132"/>
  <c r="G181" i="132"/>
  <c r="P180" i="132"/>
  <c r="M180" i="132"/>
  <c r="J180" i="132"/>
  <c r="G180" i="132"/>
  <c r="P179" i="132"/>
  <c r="M179" i="132"/>
  <c r="J179" i="132"/>
  <c r="G179" i="132"/>
  <c r="P178" i="132"/>
  <c r="M178" i="132"/>
  <c r="J178" i="132"/>
  <c r="G178" i="132"/>
  <c r="P177" i="132"/>
  <c r="M177" i="132"/>
  <c r="J177" i="132"/>
  <c r="G177" i="132"/>
  <c r="P176" i="132"/>
  <c r="M176" i="132"/>
  <c r="J176" i="132"/>
  <c r="G176" i="132"/>
  <c r="P175" i="132"/>
  <c r="M175" i="132"/>
  <c r="J175" i="132"/>
  <c r="G175" i="132"/>
  <c r="P174" i="132"/>
  <c r="M174" i="132"/>
  <c r="J174" i="132"/>
  <c r="G174" i="132"/>
  <c r="P173" i="132"/>
  <c r="M173" i="132"/>
  <c r="J173" i="132"/>
  <c r="G173" i="132"/>
  <c r="P172" i="132"/>
  <c r="M172" i="132"/>
  <c r="J172" i="132"/>
  <c r="G172" i="132"/>
  <c r="J171" i="132"/>
  <c r="G171" i="132"/>
  <c r="J170" i="132"/>
  <c r="G170" i="132"/>
  <c r="J169" i="132"/>
  <c r="G169" i="132"/>
  <c r="J168" i="132"/>
  <c r="G168" i="132"/>
  <c r="J167" i="132"/>
  <c r="G167" i="132"/>
  <c r="J166" i="132"/>
  <c r="G166" i="132"/>
  <c r="J165" i="132"/>
  <c r="G165" i="132"/>
  <c r="J164" i="132"/>
  <c r="G164" i="132"/>
  <c r="J163" i="132"/>
  <c r="G163" i="132"/>
  <c r="J162" i="132"/>
  <c r="G162" i="132"/>
  <c r="J161" i="132"/>
  <c r="G161" i="132"/>
  <c r="M160" i="132"/>
  <c r="J160" i="132"/>
  <c r="G160" i="132"/>
  <c r="M159" i="132"/>
  <c r="J159" i="132"/>
  <c r="G159" i="132"/>
  <c r="M158" i="132"/>
  <c r="J158" i="132"/>
  <c r="G158" i="132"/>
  <c r="M157" i="132"/>
  <c r="J157" i="132"/>
  <c r="G157" i="132"/>
  <c r="M156" i="132"/>
  <c r="J156" i="132"/>
  <c r="G156" i="132"/>
  <c r="P155" i="132"/>
  <c r="M155" i="132"/>
  <c r="J155" i="132"/>
  <c r="G155" i="132"/>
  <c r="P154" i="132"/>
  <c r="M154" i="132"/>
  <c r="J154" i="132"/>
  <c r="G154" i="132"/>
  <c r="P153" i="132"/>
  <c r="M153" i="132"/>
  <c r="J153" i="132"/>
  <c r="G153" i="132"/>
  <c r="P152" i="132"/>
  <c r="M152" i="132"/>
  <c r="J152" i="132"/>
  <c r="G152" i="132"/>
  <c r="P151" i="132"/>
  <c r="M151" i="132"/>
  <c r="J151" i="132"/>
  <c r="G151" i="132"/>
  <c r="P150" i="132"/>
  <c r="M150" i="132"/>
  <c r="J150" i="132"/>
  <c r="G150" i="132"/>
  <c r="P149" i="132"/>
  <c r="M149" i="132"/>
  <c r="J149" i="132"/>
  <c r="G149" i="132"/>
  <c r="P148" i="132"/>
  <c r="M148" i="132"/>
  <c r="J148" i="132"/>
  <c r="G148" i="132"/>
  <c r="P147" i="132"/>
  <c r="M147" i="132"/>
  <c r="J147" i="132"/>
  <c r="G147" i="132"/>
  <c r="P146" i="132"/>
  <c r="M146" i="132"/>
  <c r="J146" i="132"/>
  <c r="G146" i="132"/>
  <c r="P145" i="132"/>
  <c r="M145" i="132"/>
  <c r="J145" i="132"/>
  <c r="G145" i="132"/>
  <c r="P144" i="132"/>
  <c r="M144" i="132"/>
  <c r="J144" i="132"/>
  <c r="G144" i="132"/>
  <c r="P143" i="132"/>
  <c r="M143" i="132"/>
  <c r="J143" i="132"/>
  <c r="G143" i="132"/>
  <c r="P142" i="132"/>
  <c r="M142" i="132"/>
  <c r="J142" i="132"/>
  <c r="G142" i="132"/>
  <c r="P141" i="132"/>
  <c r="M141" i="132"/>
  <c r="J141" i="132"/>
  <c r="G141" i="132"/>
  <c r="P140" i="132"/>
  <c r="M140" i="132"/>
  <c r="J140" i="132"/>
  <c r="G140" i="132"/>
  <c r="P139" i="132"/>
  <c r="M139" i="132"/>
  <c r="J139" i="132"/>
  <c r="G139" i="132"/>
  <c r="P138" i="132"/>
  <c r="M138" i="132"/>
  <c r="J138" i="132"/>
  <c r="G138" i="132"/>
  <c r="P137" i="132"/>
  <c r="M137" i="132"/>
  <c r="J137" i="132"/>
  <c r="G137" i="132"/>
  <c r="P136" i="132"/>
  <c r="M136" i="132"/>
  <c r="J136" i="132"/>
  <c r="G136" i="132"/>
  <c r="P135" i="132"/>
  <c r="M135" i="132"/>
  <c r="J135" i="132"/>
  <c r="G135" i="132"/>
  <c r="P134" i="132"/>
  <c r="M134" i="132"/>
  <c r="J134" i="132"/>
  <c r="G134" i="132"/>
  <c r="P133" i="132"/>
  <c r="M133" i="132"/>
  <c r="J133" i="132"/>
  <c r="G133" i="132"/>
  <c r="P132" i="132"/>
  <c r="M132" i="132"/>
  <c r="J132" i="132"/>
  <c r="G132" i="132"/>
  <c r="P131" i="132"/>
  <c r="M131" i="132"/>
  <c r="J131" i="132"/>
  <c r="G131" i="132"/>
  <c r="P130" i="132"/>
  <c r="M130" i="132"/>
  <c r="G130" i="132"/>
  <c r="P129" i="132"/>
  <c r="M129" i="132"/>
  <c r="G129" i="132"/>
  <c r="P128" i="132"/>
  <c r="M128" i="132"/>
  <c r="G128" i="132"/>
  <c r="P127" i="132"/>
  <c r="M127" i="132"/>
  <c r="G127" i="132"/>
  <c r="P126" i="132"/>
  <c r="M126" i="132"/>
  <c r="G126" i="132"/>
  <c r="P125" i="132"/>
  <c r="M125" i="132"/>
  <c r="G125" i="132"/>
  <c r="P124" i="132"/>
  <c r="M124" i="132"/>
  <c r="G124" i="132"/>
  <c r="P123" i="132"/>
  <c r="M123" i="132"/>
  <c r="G123" i="132"/>
  <c r="P122" i="132"/>
  <c r="M122" i="132"/>
  <c r="G122" i="132"/>
  <c r="P121" i="132"/>
  <c r="M121" i="132"/>
  <c r="G121" i="132"/>
  <c r="P120" i="132"/>
  <c r="M120" i="132"/>
  <c r="G120" i="132"/>
  <c r="P119" i="132"/>
  <c r="M119" i="132"/>
  <c r="G119" i="132"/>
  <c r="P118" i="132"/>
  <c r="M118" i="132"/>
  <c r="G118" i="132"/>
  <c r="P117" i="132"/>
  <c r="M117" i="132"/>
  <c r="G117" i="132"/>
  <c r="P116" i="132"/>
  <c r="M116" i="132"/>
  <c r="G116" i="132"/>
  <c r="P115" i="132"/>
  <c r="M115" i="132"/>
  <c r="G115" i="132"/>
  <c r="P114" i="132"/>
  <c r="M114" i="132"/>
  <c r="G114" i="132"/>
  <c r="P113" i="132"/>
  <c r="M113" i="132"/>
  <c r="G113" i="132"/>
  <c r="P112" i="132"/>
  <c r="M112" i="132"/>
  <c r="G112" i="132"/>
  <c r="P111" i="132"/>
  <c r="M111" i="132"/>
  <c r="G111" i="132"/>
  <c r="P110" i="132"/>
  <c r="M110" i="132"/>
  <c r="G110" i="132"/>
  <c r="P109" i="132"/>
  <c r="M109" i="132"/>
  <c r="G109" i="132"/>
  <c r="P108" i="132"/>
  <c r="M108" i="132"/>
  <c r="G108" i="132"/>
  <c r="P107" i="132"/>
  <c r="M107" i="132"/>
  <c r="J107" i="132"/>
  <c r="G107" i="132"/>
  <c r="P106" i="132"/>
  <c r="M106" i="132"/>
  <c r="J106" i="132"/>
  <c r="G106" i="132"/>
  <c r="P105" i="132"/>
  <c r="M105" i="132"/>
  <c r="J105" i="132"/>
  <c r="G105" i="132"/>
  <c r="P104" i="132"/>
  <c r="M104" i="132"/>
  <c r="J104" i="132"/>
  <c r="G104" i="132"/>
  <c r="P103" i="132"/>
  <c r="M103" i="132"/>
  <c r="J103" i="132"/>
  <c r="G103" i="132"/>
  <c r="P102" i="132"/>
  <c r="M102" i="132"/>
  <c r="J102" i="132"/>
  <c r="G102" i="132"/>
  <c r="P101" i="132"/>
  <c r="M101" i="132"/>
  <c r="J101" i="132"/>
  <c r="G101" i="132"/>
  <c r="P100" i="132"/>
  <c r="M100" i="132"/>
  <c r="J100" i="132"/>
  <c r="G100" i="132"/>
  <c r="P99" i="132"/>
  <c r="M99" i="132"/>
  <c r="J99" i="132"/>
  <c r="G99" i="132"/>
  <c r="P98" i="132"/>
  <c r="M98" i="132"/>
  <c r="J98" i="132"/>
  <c r="G98" i="132"/>
  <c r="P97" i="132"/>
  <c r="M97" i="132"/>
  <c r="J97" i="132"/>
  <c r="G97" i="132"/>
  <c r="P96" i="132"/>
  <c r="M96" i="132"/>
  <c r="J96" i="132"/>
  <c r="G96" i="132"/>
  <c r="P95" i="132"/>
  <c r="M95" i="132"/>
  <c r="J95" i="132"/>
  <c r="G95" i="132"/>
  <c r="P94" i="132"/>
  <c r="M94" i="132"/>
  <c r="J94" i="132"/>
  <c r="G94" i="132"/>
  <c r="P93" i="132"/>
  <c r="M93" i="132"/>
  <c r="J93" i="132"/>
  <c r="G93" i="132"/>
  <c r="P92" i="132"/>
  <c r="M92" i="132"/>
  <c r="J92" i="132"/>
  <c r="G92" i="132"/>
  <c r="P91" i="132"/>
  <c r="M91" i="132"/>
  <c r="J91" i="132"/>
  <c r="G91" i="132"/>
  <c r="P90" i="132"/>
  <c r="M90" i="132"/>
  <c r="J90" i="132"/>
  <c r="G90" i="132"/>
  <c r="P89" i="132"/>
  <c r="M89" i="132"/>
  <c r="J89" i="132"/>
  <c r="G89" i="132"/>
  <c r="P88" i="132"/>
  <c r="M88" i="132"/>
  <c r="J88" i="132"/>
  <c r="G88" i="132"/>
  <c r="P87" i="132"/>
  <c r="M87" i="132"/>
  <c r="J87" i="132"/>
  <c r="G87" i="132"/>
  <c r="P86" i="132"/>
  <c r="M86" i="132"/>
  <c r="J86" i="132"/>
  <c r="G86" i="132"/>
  <c r="P85" i="132"/>
  <c r="M85" i="132"/>
  <c r="J85" i="132"/>
  <c r="G85" i="132"/>
  <c r="P84" i="132"/>
  <c r="M84" i="132"/>
  <c r="J84" i="132"/>
  <c r="G84" i="132"/>
  <c r="P83" i="132"/>
  <c r="M83" i="132"/>
  <c r="J83" i="132"/>
  <c r="G83" i="132"/>
  <c r="P82" i="132"/>
  <c r="M82" i="132"/>
  <c r="J82" i="132"/>
  <c r="G82" i="132"/>
  <c r="P81" i="132"/>
  <c r="M81" i="132"/>
  <c r="J81" i="132"/>
  <c r="G81" i="132"/>
  <c r="P80" i="132"/>
  <c r="M80" i="132"/>
  <c r="J80" i="132"/>
  <c r="G80" i="132"/>
  <c r="P79" i="132"/>
  <c r="M79" i="132"/>
  <c r="J79" i="132"/>
  <c r="G79" i="132"/>
  <c r="P78" i="132"/>
  <c r="M78" i="132"/>
  <c r="J78" i="132"/>
  <c r="G78" i="132"/>
  <c r="P77" i="132"/>
  <c r="M77" i="132"/>
  <c r="J77" i="132"/>
  <c r="G77" i="132"/>
  <c r="P76" i="132"/>
  <c r="M76" i="132"/>
  <c r="J76" i="132"/>
  <c r="G76" i="132"/>
  <c r="P75" i="132"/>
  <c r="M75" i="132"/>
  <c r="J75" i="132"/>
  <c r="G75" i="132"/>
  <c r="P74" i="132"/>
  <c r="M74" i="132"/>
  <c r="J74" i="132"/>
  <c r="G74" i="132"/>
  <c r="P73" i="132"/>
  <c r="M73" i="132"/>
  <c r="J73" i="132"/>
  <c r="G73" i="132"/>
  <c r="P72" i="132"/>
  <c r="M72" i="132"/>
  <c r="J72" i="132"/>
  <c r="G72" i="132"/>
  <c r="P71" i="132"/>
  <c r="M71" i="132"/>
  <c r="J71" i="132"/>
  <c r="G71" i="132"/>
  <c r="P70" i="132"/>
  <c r="M70" i="132"/>
  <c r="J70" i="132"/>
  <c r="G70" i="132"/>
  <c r="P69" i="132"/>
  <c r="M69" i="132"/>
  <c r="J69" i="132"/>
  <c r="G69" i="132"/>
  <c r="P68" i="132"/>
  <c r="M68" i="132"/>
  <c r="J68" i="132"/>
  <c r="G68" i="132"/>
  <c r="P67" i="132"/>
  <c r="M67" i="132"/>
  <c r="J67" i="132"/>
  <c r="G67" i="132"/>
  <c r="P66" i="132"/>
  <c r="M66" i="132"/>
  <c r="J66" i="132"/>
  <c r="G66" i="132"/>
  <c r="P65" i="132"/>
  <c r="M65" i="132"/>
  <c r="J65" i="132"/>
  <c r="G65" i="132"/>
  <c r="P64" i="132"/>
  <c r="M64" i="132"/>
  <c r="J64" i="132"/>
  <c r="G64" i="132"/>
  <c r="P63" i="132"/>
  <c r="M63" i="132"/>
  <c r="J63" i="132"/>
  <c r="G63" i="132"/>
  <c r="P62" i="132"/>
  <c r="M62" i="132"/>
  <c r="J62" i="132"/>
  <c r="G62" i="132"/>
  <c r="P61" i="132"/>
  <c r="M61" i="132"/>
  <c r="J61" i="132"/>
  <c r="G61" i="132"/>
  <c r="P60" i="132"/>
  <c r="M60" i="132"/>
  <c r="J60" i="132"/>
  <c r="G60" i="132"/>
  <c r="P59" i="132"/>
  <c r="M59" i="132"/>
  <c r="J59" i="132"/>
  <c r="G59" i="132"/>
  <c r="P58" i="132"/>
  <c r="M58" i="132"/>
  <c r="J58" i="132"/>
  <c r="G58" i="132"/>
  <c r="P57" i="132"/>
  <c r="M57" i="132"/>
  <c r="J57" i="132"/>
  <c r="G57" i="132"/>
  <c r="P56" i="132"/>
  <c r="M56" i="132"/>
  <c r="J56" i="132"/>
  <c r="G56" i="132"/>
  <c r="P55" i="132"/>
  <c r="M55" i="132"/>
  <c r="J55" i="132"/>
  <c r="G55" i="132"/>
  <c r="P54" i="132"/>
  <c r="M54" i="132"/>
  <c r="J54" i="132"/>
  <c r="G54" i="132"/>
  <c r="P53" i="132"/>
  <c r="M53" i="132"/>
  <c r="J53" i="132"/>
  <c r="G53" i="132"/>
  <c r="P52" i="132"/>
  <c r="M52" i="132"/>
  <c r="J52" i="132"/>
  <c r="G52" i="132"/>
  <c r="P51" i="132"/>
  <c r="M51" i="132"/>
  <c r="J51" i="132"/>
  <c r="G51" i="132"/>
  <c r="P50" i="132"/>
  <c r="M50" i="132"/>
  <c r="J50" i="132"/>
  <c r="G50" i="132"/>
  <c r="P49" i="132"/>
  <c r="M49" i="132"/>
  <c r="J49" i="132"/>
  <c r="G49" i="132"/>
  <c r="P48" i="132"/>
  <c r="M48" i="132"/>
  <c r="J48" i="132"/>
  <c r="G48" i="132"/>
  <c r="P47" i="132"/>
  <c r="M47" i="132"/>
  <c r="J47" i="132"/>
  <c r="G47" i="132"/>
  <c r="P46" i="132"/>
  <c r="M46" i="132"/>
  <c r="J46" i="132"/>
  <c r="G46" i="132"/>
  <c r="P45" i="132"/>
  <c r="M45" i="132"/>
  <c r="J45" i="132"/>
  <c r="G45" i="132"/>
  <c r="P44" i="132"/>
  <c r="M44" i="132"/>
  <c r="J44" i="132"/>
  <c r="G44" i="132"/>
  <c r="P43" i="132"/>
  <c r="M43" i="132"/>
  <c r="J43" i="132"/>
  <c r="G43" i="132"/>
  <c r="P42" i="132"/>
  <c r="M42" i="132"/>
  <c r="J42" i="132"/>
  <c r="G42" i="132"/>
  <c r="P41" i="132"/>
  <c r="M41" i="132"/>
  <c r="J41" i="132"/>
  <c r="G41" i="132"/>
  <c r="P40" i="132"/>
  <c r="M40" i="132"/>
  <c r="J40" i="132"/>
  <c r="G40" i="132"/>
  <c r="P39" i="132"/>
  <c r="M39" i="132"/>
  <c r="J39" i="132"/>
  <c r="G39" i="132"/>
  <c r="P38" i="132"/>
  <c r="M38" i="132"/>
  <c r="J38" i="132"/>
  <c r="G38" i="132"/>
  <c r="P37" i="132"/>
  <c r="M37" i="132"/>
  <c r="J37" i="132"/>
  <c r="G37" i="132"/>
  <c r="P36" i="132"/>
  <c r="M36" i="132"/>
  <c r="J36" i="132"/>
  <c r="G36" i="132"/>
  <c r="P35" i="132"/>
  <c r="M35" i="132"/>
  <c r="J35" i="132"/>
  <c r="G35" i="132"/>
  <c r="P34" i="132"/>
  <c r="M34" i="132"/>
  <c r="J34" i="132"/>
  <c r="G34" i="132"/>
  <c r="P33" i="132"/>
  <c r="M33" i="132"/>
  <c r="J33" i="132"/>
  <c r="G33" i="132"/>
  <c r="P32" i="132"/>
  <c r="M32" i="132"/>
  <c r="J32" i="132"/>
  <c r="G32" i="132"/>
  <c r="P31" i="132"/>
  <c r="M31" i="132"/>
  <c r="J31" i="132"/>
  <c r="G31" i="132"/>
  <c r="P30" i="132"/>
  <c r="M30" i="132"/>
  <c r="J30" i="132"/>
  <c r="G30" i="132"/>
  <c r="P29" i="132"/>
  <c r="M29" i="132"/>
  <c r="J29" i="132"/>
  <c r="G29" i="132"/>
  <c r="P28" i="132"/>
  <c r="M28" i="132"/>
  <c r="J28" i="132"/>
  <c r="G28" i="132"/>
  <c r="P27" i="132"/>
  <c r="M27" i="132"/>
  <c r="J27" i="132"/>
  <c r="G27" i="132"/>
  <c r="P26" i="132"/>
  <c r="M26" i="132"/>
  <c r="J26" i="132"/>
  <c r="G26" i="132"/>
  <c r="P25" i="132"/>
  <c r="M25" i="132"/>
  <c r="J25" i="132"/>
  <c r="G25" i="132"/>
  <c r="P24" i="132"/>
  <c r="M24" i="132"/>
  <c r="J24" i="132"/>
  <c r="G24" i="132"/>
  <c r="P23" i="132"/>
  <c r="M23" i="132"/>
  <c r="J23" i="132"/>
  <c r="G23" i="132"/>
  <c r="P22" i="132"/>
  <c r="M22" i="132"/>
  <c r="J22" i="132"/>
  <c r="G22" i="132"/>
  <c r="P21" i="132"/>
  <c r="M21" i="132"/>
  <c r="J21" i="132"/>
  <c r="G21" i="132"/>
  <c r="P20" i="132"/>
  <c r="M20" i="132"/>
  <c r="J20" i="132"/>
  <c r="G20" i="132"/>
  <c r="J109" i="106" l="1"/>
  <c r="J108" i="106"/>
  <c r="M228" i="106"/>
  <c r="G228" i="106"/>
  <c r="M227" i="106"/>
  <c r="G227" i="106"/>
  <c r="M226" i="106"/>
  <c r="J226" i="106"/>
  <c r="G226" i="106"/>
  <c r="M225" i="106"/>
  <c r="J225" i="106"/>
  <c r="G225" i="106"/>
  <c r="M224" i="106"/>
  <c r="J224" i="106"/>
  <c r="G224" i="106"/>
  <c r="M223" i="106"/>
  <c r="J223" i="106"/>
  <c r="G223" i="106"/>
  <c r="M222" i="106"/>
  <c r="J222" i="106"/>
  <c r="G222" i="106"/>
  <c r="M221" i="106"/>
  <c r="J221" i="106"/>
  <c r="G221" i="106"/>
  <c r="M220" i="106"/>
  <c r="J220" i="106"/>
  <c r="G220" i="106"/>
  <c r="M219" i="106"/>
  <c r="J219" i="106"/>
  <c r="G219" i="106"/>
  <c r="M218" i="106"/>
  <c r="J218" i="106"/>
  <c r="G218" i="106"/>
  <c r="M217" i="106"/>
  <c r="J217" i="106"/>
  <c r="G217" i="106"/>
  <c r="M216" i="106"/>
  <c r="J216" i="106"/>
  <c r="G216" i="106"/>
  <c r="M215" i="106"/>
  <c r="J215" i="106"/>
  <c r="G215" i="106"/>
  <c r="M214" i="106"/>
  <c r="J214" i="106"/>
  <c r="G214" i="106"/>
  <c r="M213" i="106"/>
  <c r="J213" i="106"/>
  <c r="G213" i="106"/>
  <c r="M212" i="106"/>
  <c r="J212" i="106"/>
  <c r="G212" i="106"/>
  <c r="J211" i="106"/>
  <c r="G211" i="106"/>
  <c r="J210" i="106"/>
  <c r="G210" i="106"/>
  <c r="J209" i="106"/>
  <c r="G209" i="106"/>
  <c r="J208" i="106"/>
  <c r="G208" i="106"/>
  <c r="P207" i="106"/>
  <c r="J207" i="106"/>
  <c r="G207" i="106"/>
  <c r="P206" i="106"/>
  <c r="J206" i="106"/>
  <c r="G206" i="106"/>
  <c r="P205" i="106"/>
  <c r="J205" i="106"/>
  <c r="G205" i="106"/>
  <c r="P204" i="106"/>
  <c r="J204" i="106"/>
  <c r="G204" i="106"/>
  <c r="P203" i="106"/>
  <c r="J203" i="106"/>
  <c r="G203" i="106"/>
  <c r="P202" i="106"/>
  <c r="J202" i="106"/>
  <c r="G202" i="106"/>
  <c r="P201" i="106"/>
  <c r="J201" i="106"/>
  <c r="G201" i="106"/>
  <c r="P200" i="106"/>
  <c r="M200" i="106"/>
  <c r="J200" i="106"/>
  <c r="G200" i="106"/>
  <c r="P199" i="106"/>
  <c r="M199" i="106"/>
  <c r="J199" i="106"/>
  <c r="G199" i="106"/>
  <c r="P198" i="106"/>
  <c r="M198" i="106"/>
  <c r="J198" i="106"/>
  <c r="G198" i="106"/>
  <c r="P197" i="106"/>
  <c r="M197" i="106"/>
  <c r="J197" i="106"/>
  <c r="G197" i="106"/>
  <c r="P196" i="106"/>
  <c r="M196" i="106"/>
  <c r="J196" i="106"/>
  <c r="G196" i="106"/>
  <c r="P195" i="106"/>
  <c r="M195" i="106"/>
  <c r="J195" i="106"/>
  <c r="G195" i="106"/>
  <c r="P194" i="106"/>
  <c r="M194" i="106"/>
  <c r="J194" i="106"/>
  <c r="G194" i="106"/>
  <c r="P193" i="106"/>
  <c r="M193" i="106"/>
  <c r="J193" i="106"/>
  <c r="G193" i="106"/>
  <c r="P192" i="106"/>
  <c r="M192" i="106"/>
  <c r="J192" i="106"/>
  <c r="G192" i="106"/>
  <c r="P191" i="106"/>
  <c r="M191" i="106"/>
  <c r="G191" i="106"/>
  <c r="P190" i="106"/>
  <c r="M190" i="106"/>
  <c r="G190" i="106"/>
  <c r="P189" i="106"/>
  <c r="M189" i="106"/>
  <c r="G189" i="106"/>
  <c r="P188" i="106"/>
  <c r="M188" i="106"/>
  <c r="G188" i="106"/>
  <c r="P187" i="106"/>
  <c r="M187" i="106"/>
  <c r="G187" i="106"/>
  <c r="P186" i="106"/>
  <c r="M186" i="106"/>
  <c r="G186" i="106"/>
  <c r="P185" i="106"/>
  <c r="M185" i="106"/>
  <c r="G185" i="106"/>
  <c r="P184" i="106"/>
  <c r="M184" i="106"/>
  <c r="G184" i="106"/>
  <c r="P183" i="106"/>
  <c r="M183" i="106"/>
  <c r="G183" i="106"/>
  <c r="P182" i="106"/>
  <c r="M182" i="106"/>
  <c r="G182" i="106"/>
  <c r="P181" i="106"/>
  <c r="M181" i="106"/>
  <c r="G181" i="106"/>
  <c r="P180" i="106"/>
  <c r="M180" i="106"/>
  <c r="G180" i="106"/>
  <c r="P179" i="106"/>
  <c r="M179" i="106"/>
  <c r="J179" i="106"/>
  <c r="G179" i="106"/>
  <c r="P178" i="106"/>
  <c r="M178" i="106"/>
  <c r="J178" i="106"/>
  <c r="G178" i="106"/>
  <c r="P177" i="106"/>
  <c r="M177" i="106"/>
  <c r="J177" i="106"/>
  <c r="G177" i="106"/>
  <c r="P176" i="106"/>
  <c r="M176" i="106"/>
  <c r="J176" i="106"/>
  <c r="G176" i="106"/>
  <c r="P175" i="106"/>
  <c r="M175" i="106"/>
  <c r="J175" i="106"/>
  <c r="G175" i="106"/>
  <c r="M174" i="106"/>
  <c r="J174" i="106"/>
  <c r="G174" i="106"/>
  <c r="M173" i="106"/>
  <c r="J173" i="106"/>
  <c r="G173" i="106"/>
  <c r="M172" i="106"/>
  <c r="J172" i="106"/>
  <c r="G172" i="106"/>
  <c r="M171" i="106"/>
  <c r="J171" i="106"/>
  <c r="G171" i="106"/>
  <c r="M170" i="106"/>
  <c r="J170" i="106"/>
  <c r="G170" i="106"/>
  <c r="M169" i="106"/>
  <c r="J169" i="106"/>
  <c r="G169" i="106"/>
  <c r="M168" i="106"/>
  <c r="J168" i="106"/>
  <c r="G168" i="106"/>
  <c r="M167" i="106"/>
  <c r="J167" i="106"/>
  <c r="G167" i="106"/>
  <c r="M166" i="106"/>
  <c r="J166" i="106"/>
  <c r="G166" i="106"/>
  <c r="M165" i="106"/>
  <c r="J165" i="106"/>
  <c r="G165" i="106"/>
  <c r="M164" i="106"/>
  <c r="J164" i="106"/>
  <c r="G164" i="106"/>
  <c r="J163" i="106"/>
  <c r="G163" i="106"/>
  <c r="J162" i="106"/>
  <c r="G162" i="106"/>
  <c r="J161" i="106"/>
  <c r="G161" i="106"/>
  <c r="J160" i="106"/>
  <c r="G160" i="106"/>
  <c r="P159" i="106"/>
  <c r="J159" i="106"/>
  <c r="G159" i="106"/>
  <c r="P158" i="106"/>
  <c r="J158" i="106"/>
  <c r="G158" i="106"/>
  <c r="P157" i="106"/>
  <c r="J157" i="106"/>
  <c r="G157" i="106"/>
  <c r="P156" i="106"/>
  <c r="J156" i="106"/>
  <c r="G156" i="106"/>
  <c r="P155" i="106"/>
  <c r="J155" i="106"/>
  <c r="G155" i="106"/>
  <c r="P154" i="106"/>
  <c r="M154" i="106"/>
  <c r="J154" i="106"/>
  <c r="G154" i="106"/>
  <c r="P153" i="106"/>
  <c r="M153" i="106"/>
  <c r="J153" i="106"/>
  <c r="G153" i="106"/>
  <c r="P152" i="106"/>
  <c r="M152" i="106"/>
  <c r="J152" i="106"/>
  <c r="G152" i="106"/>
  <c r="P151" i="106"/>
  <c r="M151" i="106"/>
  <c r="J151" i="106"/>
  <c r="G151" i="106"/>
  <c r="P150" i="106"/>
  <c r="M150" i="106"/>
  <c r="J150" i="106"/>
  <c r="G150" i="106"/>
  <c r="P149" i="106"/>
  <c r="M149" i="106"/>
  <c r="J149" i="106"/>
  <c r="G149" i="106"/>
  <c r="P148" i="106"/>
  <c r="M148" i="106"/>
  <c r="J148" i="106"/>
  <c r="G148" i="106"/>
  <c r="P147" i="106"/>
  <c r="M147" i="106"/>
  <c r="J147" i="106"/>
  <c r="G147" i="106"/>
  <c r="P146" i="106"/>
  <c r="M146" i="106"/>
  <c r="J146" i="106"/>
  <c r="G146" i="106"/>
  <c r="P145" i="106"/>
  <c r="M145" i="106"/>
  <c r="J145" i="106"/>
  <c r="G145" i="106"/>
  <c r="P144" i="106"/>
  <c r="M144" i="106"/>
  <c r="J144" i="106"/>
  <c r="G144" i="106"/>
  <c r="P143" i="106"/>
  <c r="M143" i="106"/>
  <c r="J143" i="106"/>
  <c r="G143" i="106"/>
  <c r="P142" i="106"/>
  <c r="M142" i="106"/>
  <c r="J142" i="106"/>
  <c r="G142" i="106"/>
  <c r="P141" i="106"/>
  <c r="M141" i="106"/>
  <c r="J141" i="106"/>
  <c r="G141" i="106"/>
  <c r="P140" i="106"/>
  <c r="M140" i="106"/>
  <c r="J140" i="106"/>
  <c r="G140" i="106"/>
  <c r="P139" i="106"/>
  <c r="M139" i="106"/>
  <c r="J139" i="106"/>
  <c r="G139" i="106"/>
  <c r="P138" i="106"/>
  <c r="M138" i="106"/>
  <c r="J138" i="106"/>
  <c r="G138" i="106"/>
  <c r="P137" i="106"/>
  <c r="M137" i="106"/>
  <c r="J137" i="106"/>
  <c r="G137" i="106"/>
  <c r="P136" i="106"/>
  <c r="M136" i="106"/>
  <c r="J136" i="106"/>
  <c r="G136" i="106"/>
  <c r="P135" i="106"/>
  <c r="M135" i="106"/>
  <c r="J135" i="106"/>
  <c r="G135" i="106"/>
  <c r="P134" i="106"/>
  <c r="M134" i="106"/>
  <c r="J134" i="106"/>
  <c r="G134" i="106"/>
  <c r="P133" i="106"/>
  <c r="M133" i="106"/>
  <c r="J133" i="106"/>
  <c r="G133" i="106"/>
  <c r="P132" i="106"/>
  <c r="M132" i="106"/>
  <c r="J132" i="106"/>
  <c r="G132" i="106"/>
  <c r="P131" i="106"/>
  <c r="M131" i="106"/>
  <c r="J131" i="106"/>
  <c r="G131" i="106"/>
  <c r="P130" i="106"/>
  <c r="M130" i="106"/>
  <c r="J130" i="106"/>
  <c r="G130" i="106"/>
  <c r="P129" i="106"/>
  <c r="M129" i="106"/>
  <c r="J129" i="106"/>
  <c r="G129" i="106"/>
  <c r="P128" i="106"/>
  <c r="M128" i="106"/>
  <c r="J128" i="106"/>
  <c r="G128" i="106"/>
  <c r="P127" i="106"/>
  <c r="M127" i="106"/>
  <c r="J127" i="106"/>
  <c r="G127" i="106"/>
  <c r="P126" i="106"/>
  <c r="M126" i="106"/>
  <c r="J126" i="106"/>
  <c r="G126" i="106"/>
  <c r="P125" i="106"/>
  <c r="M125" i="106"/>
  <c r="J125" i="106"/>
  <c r="G125" i="106"/>
  <c r="P124" i="106"/>
  <c r="M124" i="106"/>
  <c r="J124" i="106"/>
  <c r="G124" i="106"/>
  <c r="P123" i="106"/>
  <c r="M123" i="106"/>
  <c r="J123" i="106"/>
  <c r="G123" i="106"/>
  <c r="P122" i="106"/>
  <c r="M122" i="106"/>
  <c r="J122" i="106"/>
  <c r="G122" i="106"/>
  <c r="P121" i="106"/>
  <c r="M121" i="106"/>
  <c r="J121" i="106"/>
  <c r="G121" i="106"/>
  <c r="P120" i="106"/>
  <c r="M120" i="106"/>
  <c r="J120" i="106"/>
  <c r="G120" i="106"/>
  <c r="P119" i="106"/>
  <c r="M119" i="106"/>
  <c r="J119" i="106"/>
  <c r="G119" i="106"/>
  <c r="P118" i="106"/>
  <c r="M118" i="106"/>
  <c r="J118" i="106"/>
  <c r="G118" i="106"/>
  <c r="P117" i="106"/>
  <c r="M117" i="106"/>
  <c r="G117" i="106"/>
  <c r="P116" i="106"/>
  <c r="M116" i="106"/>
  <c r="G116" i="106"/>
  <c r="P115" i="106"/>
  <c r="M115" i="106"/>
  <c r="G115" i="106"/>
  <c r="P114" i="106"/>
  <c r="M114" i="106"/>
  <c r="G114" i="106"/>
  <c r="P113" i="106"/>
  <c r="M113" i="106"/>
  <c r="G113" i="106"/>
  <c r="P112" i="106"/>
  <c r="M112" i="106"/>
  <c r="G112" i="106"/>
  <c r="P111" i="106"/>
  <c r="M111" i="106"/>
  <c r="G111" i="106"/>
  <c r="P110" i="106"/>
  <c r="M110" i="106"/>
  <c r="G110" i="106"/>
  <c r="P109" i="106"/>
  <c r="M109" i="106"/>
  <c r="G109" i="106"/>
  <c r="P108" i="106"/>
  <c r="M108" i="106"/>
  <c r="G108" i="106"/>
  <c r="P107" i="106"/>
  <c r="M107" i="106"/>
  <c r="J107" i="106"/>
  <c r="G107" i="106"/>
  <c r="P106" i="106"/>
  <c r="M106" i="106"/>
  <c r="J106" i="106"/>
  <c r="G106" i="106"/>
  <c r="P105" i="106"/>
  <c r="M105" i="106"/>
  <c r="J105" i="106"/>
  <c r="G105" i="106"/>
  <c r="P104" i="106"/>
  <c r="M104" i="106"/>
  <c r="J104" i="106"/>
  <c r="G104" i="106"/>
  <c r="P103" i="106"/>
  <c r="M103" i="106"/>
  <c r="J103" i="106"/>
  <c r="G103" i="106"/>
  <c r="P102" i="106"/>
  <c r="M102" i="106"/>
  <c r="J102" i="106"/>
  <c r="G102" i="106"/>
  <c r="P101" i="106"/>
  <c r="M101" i="106"/>
  <c r="J101" i="106"/>
  <c r="G101" i="106"/>
  <c r="P100" i="106"/>
  <c r="M100" i="106"/>
  <c r="J100" i="106"/>
  <c r="G100" i="106"/>
  <c r="P99" i="106"/>
  <c r="M99" i="106"/>
  <c r="J99" i="106"/>
  <c r="G99" i="106"/>
  <c r="P98" i="106"/>
  <c r="M98" i="106"/>
  <c r="J98" i="106"/>
  <c r="G98" i="106"/>
  <c r="P97" i="106"/>
  <c r="M97" i="106"/>
  <c r="J97" i="106"/>
  <c r="G97" i="106"/>
  <c r="P96" i="106"/>
  <c r="M96" i="106"/>
  <c r="J96" i="106"/>
  <c r="G96" i="106"/>
  <c r="P95" i="106"/>
  <c r="M95" i="106"/>
  <c r="J95" i="106"/>
  <c r="G95" i="106"/>
  <c r="P94" i="106"/>
  <c r="M94" i="106"/>
  <c r="J94" i="106"/>
  <c r="G94" i="106"/>
  <c r="P93" i="106"/>
  <c r="M93" i="106"/>
  <c r="J93" i="106"/>
  <c r="G93" i="106"/>
  <c r="P92" i="106"/>
  <c r="M92" i="106"/>
  <c r="J92" i="106"/>
  <c r="G92" i="106"/>
  <c r="P91" i="106"/>
  <c r="M91" i="106"/>
  <c r="J91" i="106"/>
  <c r="G91" i="106"/>
  <c r="P90" i="106"/>
  <c r="M90" i="106"/>
  <c r="J90" i="106"/>
  <c r="G90" i="106"/>
  <c r="P89" i="106"/>
  <c r="M89" i="106"/>
  <c r="J89" i="106"/>
  <c r="G89" i="106"/>
  <c r="P88" i="106"/>
  <c r="M88" i="106"/>
  <c r="J88" i="106"/>
  <c r="G88" i="106"/>
  <c r="P87" i="106"/>
  <c r="M87" i="106"/>
  <c r="J87" i="106"/>
  <c r="G87" i="106"/>
  <c r="P86" i="106"/>
  <c r="M86" i="106"/>
  <c r="J86" i="106"/>
  <c r="G86" i="106"/>
  <c r="P85" i="106"/>
  <c r="M85" i="106"/>
  <c r="J85" i="106"/>
  <c r="G85" i="106"/>
  <c r="P84" i="106"/>
  <c r="M84" i="106"/>
  <c r="J84" i="106"/>
  <c r="G84" i="106"/>
  <c r="P83" i="106"/>
  <c r="M83" i="106"/>
  <c r="J83" i="106"/>
  <c r="G83" i="106"/>
  <c r="P82" i="106"/>
  <c r="M82" i="106"/>
  <c r="J82" i="106"/>
  <c r="G82" i="106"/>
  <c r="P81" i="106"/>
  <c r="M81" i="106"/>
  <c r="J81" i="106"/>
  <c r="G81" i="106"/>
  <c r="P80" i="106"/>
  <c r="M80" i="106"/>
  <c r="J80" i="106"/>
  <c r="G80" i="106"/>
  <c r="P79" i="106"/>
  <c r="M79" i="106"/>
  <c r="J79" i="106"/>
  <c r="G79" i="106"/>
  <c r="P78" i="106"/>
  <c r="M78" i="106"/>
  <c r="J78" i="106"/>
  <c r="G78" i="106"/>
  <c r="P77" i="106"/>
  <c r="M77" i="106"/>
  <c r="J77" i="106"/>
  <c r="G77" i="106"/>
  <c r="P76" i="106"/>
  <c r="M76" i="106"/>
  <c r="J76" i="106"/>
  <c r="G76" i="106"/>
  <c r="P75" i="106"/>
  <c r="M75" i="106"/>
  <c r="J75" i="106"/>
  <c r="G75" i="106"/>
  <c r="P74" i="106"/>
  <c r="M74" i="106"/>
  <c r="J74" i="106"/>
  <c r="G74" i="106"/>
  <c r="P73" i="106"/>
  <c r="M73" i="106"/>
  <c r="J73" i="106"/>
  <c r="G73" i="106"/>
  <c r="P72" i="106"/>
  <c r="M72" i="106"/>
  <c r="J72" i="106"/>
  <c r="G72" i="106"/>
  <c r="P71" i="106"/>
  <c r="M71" i="106"/>
  <c r="J71" i="106"/>
  <c r="G71" i="106"/>
  <c r="P70" i="106"/>
  <c r="M70" i="106"/>
  <c r="J70" i="106"/>
  <c r="G70" i="106"/>
  <c r="P69" i="106"/>
  <c r="M69" i="106"/>
  <c r="J69" i="106"/>
  <c r="G69" i="106"/>
  <c r="P68" i="106"/>
  <c r="M68" i="106"/>
  <c r="J68" i="106"/>
  <c r="G68" i="106"/>
  <c r="P67" i="106"/>
  <c r="M67" i="106"/>
  <c r="J67" i="106"/>
  <c r="G67" i="106"/>
  <c r="P66" i="106"/>
  <c r="M66" i="106"/>
  <c r="J66" i="106"/>
  <c r="G66" i="106"/>
  <c r="P65" i="106"/>
  <c r="M65" i="106"/>
  <c r="J65" i="106"/>
  <c r="G65" i="106"/>
  <c r="P64" i="106"/>
  <c r="M64" i="106"/>
  <c r="J64" i="106"/>
  <c r="G64" i="106"/>
  <c r="P63" i="106"/>
  <c r="M63" i="106"/>
  <c r="J63" i="106"/>
  <c r="G63" i="106"/>
  <c r="P62" i="106"/>
  <c r="M62" i="106"/>
  <c r="J62" i="106"/>
  <c r="G62" i="106"/>
  <c r="P61" i="106"/>
  <c r="M61" i="106"/>
  <c r="J61" i="106"/>
  <c r="G61" i="106"/>
  <c r="P60" i="106"/>
  <c r="M60" i="106"/>
  <c r="J60" i="106"/>
  <c r="G60" i="106"/>
  <c r="P59" i="106"/>
  <c r="M59" i="106"/>
  <c r="J59" i="106"/>
  <c r="G59" i="106"/>
  <c r="P58" i="106"/>
  <c r="M58" i="106"/>
  <c r="J58" i="106"/>
  <c r="G58" i="106"/>
  <c r="P57" i="106"/>
  <c r="M57" i="106"/>
  <c r="J57" i="106"/>
  <c r="G57" i="106"/>
  <c r="P56" i="106"/>
  <c r="M56" i="106"/>
  <c r="J56" i="106"/>
  <c r="G56" i="106"/>
  <c r="P55" i="106"/>
  <c r="M55" i="106"/>
  <c r="J55" i="106"/>
  <c r="G55" i="106"/>
  <c r="P54" i="106"/>
  <c r="M54" i="106"/>
  <c r="J54" i="106"/>
  <c r="G54" i="106"/>
  <c r="P53" i="106"/>
  <c r="M53" i="106"/>
  <c r="J53" i="106"/>
  <c r="G53" i="106"/>
  <c r="P52" i="106"/>
  <c r="M52" i="106"/>
  <c r="J52" i="106"/>
  <c r="G52" i="106"/>
  <c r="P51" i="106"/>
  <c r="M51" i="106"/>
  <c r="J51" i="106"/>
  <c r="G51" i="106"/>
  <c r="P50" i="106"/>
  <c r="M50" i="106"/>
  <c r="J50" i="106"/>
  <c r="G50" i="106"/>
  <c r="P49" i="106"/>
  <c r="M49" i="106"/>
  <c r="J49" i="106"/>
  <c r="G49" i="106"/>
  <c r="P48" i="106"/>
  <c r="M48" i="106"/>
  <c r="J48" i="106"/>
  <c r="G48" i="106"/>
  <c r="P47" i="106"/>
  <c r="M47" i="106"/>
  <c r="J47" i="106"/>
  <c r="G47" i="106"/>
  <c r="P46" i="106"/>
  <c r="M46" i="106"/>
  <c r="J46" i="106"/>
  <c r="G46" i="106"/>
  <c r="P45" i="106"/>
  <c r="M45" i="106"/>
  <c r="J45" i="106"/>
  <c r="G45" i="106"/>
  <c r="P44" i="106"/>
  <c r="M44" i="106"/>
  <c r="J44" i="106"/>
  <c r="G44" i="106"/>
  <c r="P43" i="106"/>
  <c r="M43" i="106"/>
  <c r="J43" i="106"/>
  <c r="G43" i="106"/>
  <c r="P42" i="106"/>
  <c r="M42" i="106"/>
  <c r="J42" i="106"/>
  <c r="G42" i="106"/>
  <c r="P41" i="106"/>
  <c r="M41" i="106"/>
  <c r="J41" i="106"/>
  <c r="G41" i="106"/>
  <c r="P40" i="106"/>
  <c r="M40" i="106"/>
  <c r="J40" i="106"/>
  <c r="G40" i="106"/>
  <c r="P39" i="106"/>
  <c r="M39" i="106"/>
  <c r="J39" i="106"/>
  <c r="G39" i="106"/>
  <c r="P38" i="106"/>
  <c r="M38" i="106"/>
  <c r="J38" i="106"/>
  <c r="G38" i="106"/>
  <c r="P37" i="106"/>
  <c r="M37" i="106"/>
  <c r="J37" i="106"/>
  <c r="G37" i="106"/>
  <c r="P36" i="106"/>
  <c r="M36" i="106"/>
  <c r="J36" i="106"/>
  <c r="G36" i="106"/>
  <c r="P35" i="106"/>
  <c r="M35" i="106"/>
  <c r="J35" i="106"/>
  <c r="G35" i="106"/>
  <c r="P34" i="106"/>
  <c r="M34" i="106"/>
  <c r="J34" i="106"/>
  <c r="G34" i="106"/>
  <c r="P33" i="106"/>
  <c r="M33" i="106"/>
  <c r="J33" i="106"/>
  <c r="G33" i="106"/>
  <c r="P32" i="106"/>
  <c r="M32" i="106"/>
  <c r="J32" i="106"/>
  <c r="G32" i="106"/>
  <c r="P31" i="106"/>
  <c r="M31" i="106"/>
  <c r="J31" i="106"/>
  <c r="G31" i="106"/>
  <c r="P30" i="106"/>
  <c r="M30" i="106"/>
  <c r="J30" i="106"/>
  <c r="G30" i="106"/>
  <c r="P29" i="106"/>
  <c r="M29" i="106"/>
  <c r="J29" i="106"/>
  <c r="G29" i="106"/>
  <c r="P28" i="106"/>
  <c r="M28" i="106"/>
  <c r="J28" i="106"/>
  <c r="G28" i="106"/>
  <c r="P27" i="106"/>
  <c r="M27" i="106"/>
  <c r="J27" i="106"/>
  <c r="G27" i="106"/>
  <c r="P26" i="106"/>
  <c r="M26" i="106"/>
  <c r="J26" i="106"/>
  <c r="G26" i="106"/>
  <c r="P25" i="106"/>
  <c r="M25" i="106"/>
  <c r="J25" i="106"/>
  <c r="G25" i="106"/>
  <c r="P24" i="106"/>
  <c r="M24" i="106"/>
  <c r="J24" i="106"/>
  <c r="G24" i="106"/>
  <c r="P23" i="106"/>
  <c r="M23" i="106"/>
  <c r="J23" i="106"/>
  <c r="G23" i="106"/>
  <c r="P22" i="106"/>
  <c r="M22" i="106"/>
  <c r="J22" i="106"/>
  <c r="G22" i="106"/>
  <c r="P21" i="106"/>
  <c r="M21" i="106"/>
  <c r="J21" i="106"/>
  <c r="G21" i="106"/>
  <c r="P20" i="106"/>
  <c r="M20" i="106"/>
  <c r="J20" i="106"/>
  <c r="G20" i="106"/>
  <c r="P172" i="139"/>
  <c r="M216" i="139"/>
  <c r="M215" i="139"/>
  <c r="M214" i="139"/>
  <c r="M213" i="139"/>
  <c r="M212" i="139"/>
  <c r="M211" i="139"/>
  <c r="J194" i="139"/>
  <c r="J193" i="139"/>
  <c r="J192" i="139"/>
  <c r="J191" i="139"/>
  <c r="J107" i="139"/>
  <c r="J106" i="139"/>
  <c r="D184" i="139"/>
  <c r="D183" i="139"/>
  <c r="D182" i="139"/>
  <c r="D181" i="139"/>
  <c r="D180" i="139"/>
  <c r="D179" i="139"/>
  <c r="D178" i="139"/>
  <c r="D177" i="139"/>
  <c r="D106" i="139"/>
  <c r="D105" i="139"/>
  <c r="D104" i="139"/>
  <c r="D103" i="139"/>
  <c r="D102" i="139"/>
  <c r="D101" i="139"/>
  <c r="D100" i="139"/>
  <c r="D99" i="139"/>
  <c r="D29" i="139"/>
  <c r="D28" i="139"/>
  <c r="D27" i="139"/>
  <c r="D26" i="139"/>
  <c r="D25" i="139"/>
  <c r="D24" i="139"/>
  <c r="D23" i="139"/>
  <c r="D22" i="139"/>
  <c r="D21" i="139"/>
  <c r="D13" i="131" l="1"/>
  <c r="D12" i="131"/>
  <c r="D13" i="130"/>
  <c r="D12" i="130"/>
  <c r="D13" i="118"/>
  <c r="D12" i="118"/>
  <c r="D13" i="132"/>
  <c r="D12" i="132"/>
  <c r="P205" i="139"/>
  <c r="P204" i="139"/>
  <c r="P203" i="139"/>
  <c r="P202" i="139"/>
  <c r="P201" i="139"/>
  <c r="P200" i="139"/>
  <c r="P199" i="139"/>
  <c r="P198" i="139"/>
  <c r="P197" i="139"/>
  <c r="P196" i="139"/>
  <c r="P195" i="139"/>
  <c r="P194" i="139"/>
  <c r="P193" i="139"/>
  <c r="P192" i="139"/>
  <c r="P191" i="139"/>
  <c r="P190" i="139"/>
  <c r="P189" i="139"/>
  <c r="P188" i="139"/>
  <c r="P187" i="139"/>
  <c r="P186" i="139"/>
  <c r="P185" i="139"/>
  <c r="P184" i="139"/>
  <c r="P183" i="139"/>
  <c r="P182" i="139"/>
  <c r="P181" i="139"/>
  <c r="P180" i="139"/>
  <c r="P179" i="139"/>
  <c r="P178" i="139"/>
  <c r="P177" i="139"/>
  <c r="P176" i="139"/>
  <c r="P175" i="139"/>
  <c r="P174" i="139"/>
  <c r="P157" i="139"/>
  <c r="P156" i="139"/>
  <c r="P155" i="139"/>
  <c r="P154" i="139"/>
  <c r="P153" i="139"/>
  <c r="P152" i="139"/>
  <c r="P151" i="139"/>
  <c r="P150" i="139"/>
  <c r="P149" i="139"/>
  <c r="P148" i="139"/>
  <c r="P147" i="139"/>
  <c r="P146" i="139"/>
  <c r="P145" i="139"/>
  <c r="P144" i="139"/>
  <c r="P143" i="139"/>
  <c r="P142" i="139"/>
  <c r="P141" i="139"/>
  <c r="P140" i="139"/>
  <c r="P139" i="139"/>
  <c r="P138" i="139"/>
  <c r="P137" i="139"/>
  <c r="P136" i="139"/>
  <c r="P135" i="139"/>
  <c r="P134" i="139"/>
  <c r="P133" i="139"/>
  <c r="P132" i="139"/>
  <c r="P131" i="139"/>
  <c r="P130" i="139"/>
  <c r="P129" i="139"/>
  <c r="P128" i="139"/>
  <c r="P127" i="139"/>
  <c r="P126" i="139"/>
  <c r="P125" i="139"/>
  <c r="P124" i="139"/>
  <c r="P123" i="139"/>
  <c r="P122" i="139"/>
  <c r="P121" i="139"/>
  <c r="M228" i="139"/>
  <c r="M227" i="139"/>
  <c r="M226" i="139"/>
  <c r="M225" i="139"/>
  <c r="M224" i="139"/>
  <c r="M223" i="139"/>
  <c r="M222" i="139"/>
  <c r="M221" i="139"/>
  <c r="M220" i="139"/>
  <c r="M219" i="139"/>
  <c r="M218" i="139"/>
  <c r="M217" i="139"/>
  <c r="M199" i="139"/>
  <c r="M198" i="139"/>
  <c r="M197" i="139"/>
  <c r="M196" i="139"/>
  <c r="M195" i="139"/>
  <c r="M194" i="139"/>
  <c r="M193" i="139"/>
  <c r="M192" i="139"/>
  <c r="M191" i="139"/>
  <c r="M190" i="139"/>
  <c r="M189" i="139"/>
  <c r="M188" i="139"/>
  <c r="M187" i="139"/>
  <c r="M186" i="139"/>
  <c r="M185" i="139"/>
  <c r="M184" i="139"/>
  <c r="M183" i="139"/>
  <c r="M182" i="139"/>
  <c r="M181" i="139"/>
  <c r="M180" i="139"/>
  <c r="M179" i="139"/>
  <c r="M178" i="139"/>
  <c r="M177" i="139"/>
  <c r="M176" i="139"/>
  <c r="M175" i="139"/>
  <c r="M174" i="139"/>
  <c r="M173" i="139"/>
  <c r="M172" i="139"/>
  <c r="M171" i="139"/>
  <c r="M170" i="139"/>
  <c r="M169" i="139"/>
  <c r="M168" i="139"/>
  <c r="M167" i="139"/>
  <c r="M166" i="139"/>
  <c r="M165" i="139"/>
  <c r="M164" i="139"/>
  <c r="M153" i="139"/>
  <c r="M152" i="139"/>
  <c r="M151" i="139"/>
  <c r="M150" i="139"/>
  <c r="M149" i="139"/>
  <c r="M148" i="139"/>
  <c r="M147" i="139"/>
  <c r="M146" i="139"/>
  <c r="M145" i="139"/>
  <c r="M144" i="139"/>
  <c r="M143" i="139"/>
  <c r="M142" i="139"/>
  <c r="M141" i="139"/>
  <c r="M140" i="139"/>
  <c r="M139" i="139"/>
  <c r="M138" i="139"/>
  <c r="M137" i="139"/>
  <c r="M136" i="139"/>
  <c r="M135" i="139"/>
  <c r="M134" i="139"/>
  <c r="M133" i="139"/>
  <c r="M132" i="139"/>
  <c r="M131" i="139"/>
  <c r="M130" i="139"/>
  <c r="M129" i="139"/>
  <c r="M128" i="139"/>
  <c r="M127" i="139"/>
  <c r="M126" i="139"/>
  <c r="M125" i="139"/>
  <c r="M124" i="139"/>
  <c r="M123" i="139"/>
  <c r="M122" i="139"/>
  <c r="M121" i="139"/>
  <c r="M120" i="139"/>
  <c r="M119" i="139"/>
  <c r="M118" i="139"/>
  <c r="M117" i="139"/>
  <c r="M116" i="139"/>
  <c r="M115" i="139"/>
  <c r="M114" i="139"/>
  <c r="M113" i="139"/>
  <c r="M112" i="139"/>
  <c r="M111" i="139"/>
  <c r="J178" i="139"/>
  <c r="J177" i="139"/>
  <c r="J176" i="139"/>
  <c r="J175" i="139"/>
  <c r="J174" i="139"/>
  <c r="J173" i="139"/>
  <c r="J172" i="139"/>
  <c r="J171" i="139"/>
  <c r="J170" i="139"/>
  <c r="J169" i="139"/>
  <c r="J168" i="139"/>
  <c r="J167" i="139"/>
  <c r="J166" i="139"/>
  <c r="J165" i="139"/>
  <c r="J164" i="139"/>
  <c r="J163" i="139"/>
  <c r="J162" i="139"/>
  <c r="J161" i="139"/>
  <c r="J160" i="139"/>
  <c r="J159" i="139"/>
  <c r="J158" i="139"/>
  <c r="J157" i="139"/>
  <c r="J156" i="139"/>
  <c r="J155" i="139"/>
  <c r="J154" i="139"/>
  <c r="J153" i="139"/>
  <c r="J152" i="139"/>
  <c r="J151" i="139"/>
  <c r="J150" i="139"/>
  <c r="J149" i="139"/>
  <c r="J148" i="139"/>
  <c r="J147" i="139"/>
  <c r="J146" i="139"/>
  <c r="J145" i="139"/>
  <c r="J144" i="139"/>
  <c r="J143" i="139"/>
  <c r="J225" i="139"/>
  <c r="J224" i="139"/>
  <c r="J223" i="139"/>
  <c r="J222" i="139"/>
  <c r="J221" i="139"/>
  <c r="J220" i="139"/>
  <c r="J219" i="139"/>
  <c r="J218" i="139"/>
  <c r="J217" i="139"/>
  <c r="J216" i="139"/>
  <c r="J215" i="139"/>
  <c r="J214" i="139"/>
  <c r="J213" i="139"/>
  <c r="J212" i="139"/>
  <c r="J211" i="139"/>
  <c r="J210" i="139"/>
  <c r="J209" i="139"/>
  <c r="J208" i="139"/>
  <c r="J207" i="139"/>
  <c r="J206" i="139"/>
  <c r="J205" i="139"/>
  <c r="J204" i="139"/>
  <c r="J203" i="139"/>
  <c r="J202" i="139"/>
  <c r="J201" i="139"/>
  <c r="J200" i="139"/>
  <c r="J199" i="139"/>
  <c r="J198" i="139"/>
  <c r="J197" i="139"/>
  <c r="J196" i="139"/>
  <c r="J195" i="139"/>
  <c r="J105" i="139"/>
  <c r="J104" i="139"/>
  <c r="J103" i="139"/>
  <c r="J102" i="139"/>
  <c r="J101" i="139"/>
  <c r="J100" i="139"/>
  <c r="J99" i="139"/>
  <c r="J98" i="139"/>
  <c r="J97" i="139"/>
  <c r="J96" i="139"/>
  <c r="J95" i="139"/>
  <c r="J94" i="139"/>
  <c r="J93" i="139"/>
  <c r="J92" i="139"/>
  <c r="J91" i="139"/>
  <c r="J90" i="139"/>
  <c r="J89" i="139"/>
  <c r="J88" i="139"/>
  <c r="J87" i="139"/>
  <c r="J86" i="139"/>
  <c r="J85" i="139"/>
  <c r="J84" i="139"/>
  <c r="J83" i="139"/>
  <c r="J82" i="139"/>
  <c r="J81" i="139"/>
  <c r="J80" i="139"/>
  <c r="J79" i="139"/>
  <c r="J78" i="139"/>
  <c r="J77" i="139"/>
  <c r="J76" i="139"/>
  <c r="J75" i="139"/>
  <c r="J74" i="139"/>
  <c r="J73" i="139"/>
  <c r="J72" i="139"/>
  <c r="J71" i="139"/>
  <c r="J70" i="139"/>
  <c r="J69" i="139"/>
  <c r="J68" i="139"/>
  <c r="J67" i="139"/>
  <c r="J66" i="139"/>
  <c r="J65" i="139"/>
  <c r="J64" i="139"/>
  <c r="J63" i="139"/>
  <c r="J62" i="139"/>
  <c r="J61" i="139"/>
  <c r="J60" i="139"/>
  <c r="J59" i="139"/>
  <c r="J58" i="139"/>
  <c r="J57" i="139"/>
  <c r="J56" i="139"/>
  <c r="J55" i="139"/>
  <c r="J54" i="139"/>
  <c r="G228" i="139"/>
  <c r="G227" i="139"/>
  <c r="G226" i="139"/>
  <c r="G225" i="139"/>
  <c r="G224" i="139"/>
  <c r="G223" i="139"/>
  <c r="G222" i="139"/>
  <c r="G221" i="139"/>
  <c r="G220" i="139"/>
  <c r="G219" i="139"/>
  <c r="G218" i="139"/>
  <c r="G217" i="139"/>
  <c r="G216" i="139"/>
  <c r="G215" i="139"/>
  <c r="G214" i="139"/>
  <c r="G213" i="139"/>
  <c r="G212" i="139"/>
  <c r="G211" i="139"/>
  <c r="G210" i="139"/>
  <c r="G209" i="139"/>
  <c r="G208" i="139"/>
  <c r="G207" i="139"/>
  <c r="G206" i="139"/>
  <c r="G205" i="139"/>
  <c r="G204" i="139"/>
  <c r="G203" i="139"/>
  <c r="G202" i="139"/>
  <c r="G201" i="139"/>
  <c r="G200" i="139"/>
  <c r="G199" i="139"/>
  <c r="G198" i="139"/>
  <c r="G197" i="139"/>
  <c r="G196" i="139"/>
  <c r="G195" i="139"/>
  <c r="G194" i="139"/>
  <c r="G193" i="139"/>
  <c r="G192" i="139"/>
  <c r="G191" i="139"/>
  <c r="G190" i="139"/>
  <c r="G189" i="139"/>
  <c r="G188" i="139"/>
  <c r="G187" i="139"/>
  <c r="G186" i="139"/>
  <c r="G185" i="139"/>
  <c r="G184" i="139"/>
  <c r="G183" i="139"/>
  <c r="G182" i="139"/>
  <c r="G181" i="139"/>
  <c r="G180" i="139"/>
  <c r="G179" i="139"/>
  <c r="G178" i="139"/>
  <c r="G177" i="139"/>
  <c r="D228" i="139"/>
  <c r="D227" i="139"/>
  <c r="D226" i="139"/>
  <c r="D225" i="139"/>
  <c r="D224" i="139"/>
  <c r="D223" i="139"/>
  <c r="D222" i="139"/>
  <c r="D221" i="139"/>
  <c r="D220" i="139"/>
  <c r="D219" i="139"/>
  <c r="D218" i="139"/>
  <c r="D217" i="139"/>
  <c r="D216" i="139"/>
  <c r="D215" i="139"/>
  <c r="D214" i="139"/>
  <c r="D213" i="139"/>
  <c r="D212" i="139"/>
  <c r="D211" i="139"/>
  <c r="D210" i="139"/>
  <c r="D209" i="139"/>
  <c r="D208" i="139"/>
  <c r="D207" i="139"/>
  <c r="D206" i="139"/>
  <c r="D205" i="139"/>
  <c r="D176" i="139"/>
  <c r="D175" i="139"/>
  <c r="D174" i="139"/>
  <c r="D173" i="139"/>
  <c r="D172" i="139"/>
  <c r="D171" i="139"/>
  <c r="D170" i="139"/>
  <c r="D169" i="139"/>
  <c r="D168" i="139"/>
  <c r="D167" i="139"/>
  <c r="D166" i="139"/>
  <c r="D165" i="139"/>
  <c r="D164" i="139"/>
  <c r="D163" i="139"/>
  <c r="D162" i="139"/>
  <c r="D161" i="139"/>
  <c r="D160" i="139"/>
  <c r="D159" i="139"/>
  <c r="D158" i="139"/>
  <c r="D157" i="139"/>
  <c r="D156" i="139"/>
  <c r="D155" i="139"/>
  <c r="D154" i="139"/>
  <c r="D153" i="139"/>
  <c r="D152" i="139"/>
  <c r="D151" i="139"/>
  <c r="D150" i="139"/>
  <c r="D149" i="139"/>
  <c r="D148" i="139"/>
  <c r="D147" i="139"/>
  <c r="D146" i="139"/>
  <c r="D145" i="139"/>
  <c r="D144" i="139"/>
  <c r="D143" i="139"/>
  <c r="D142" i="139"/>
  <c r="D141" i="139"/>
  <c r="D140" i="139"/>
  <c r="D139" i="139"/>
  <c r="D138" i="139"/>
  <c r="D137" i="139"/>
  <c r="D136" i="139"/>
  <c r="D135" i="139"/>
  <c r="D134" i="139"/>
  <c r="D133" i="139"/>
  <c r="D132" i="139"/>
  <c r="D131" i="139"/>
  <c r="D130" i="139"/>
  <c r="D129" i="139"/>
  <c r="D128" i="139"/>
  <c r="D127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55" i="139"/>
  <c r="D54" i="139"/>
  <c r="D53" i="139"/>
  <c r="D52" i="139"/>
  <c r="D51" i="139"/>
  <c r="D50" i="139"/>
  <c r="D20" i="139"/>
  <c r="G176" i="139"/>
  <c r="G175" i="139"/>
  <c r="G174" i="139"/>
  <c r="P173" i="139"/>
  <c r="G173" i="139"/>
  <c r="G172" i="139"/>
  <c r="G171" i="139"/>
  <c r="G170" i="139"/>
  <c r="G169" i="139"/>
  <c r="G168" i="139"/>
  <c r="G167" i="139"/>
  <c r="G166" i="139"/>
  <c r="G165" i="139"/>
  <c r="G164" i="139"/>
  <c r="M163" i="139"/>
  <c r="G163" i="139"/>
  <c r="G162" i="139"/>
  <c r="G161" i="139"/>
  <c r="G160" i="139"/>
  <c r="G159" i="139"/>
  <c r="G158" i="139"/>
  <c r="G157" i="139"/>
  <c r="G156" i="139"/>
  <c r="G155" i="139"/>
  <c r="G154" i="139"/>
  <c r="G153" i="139"/>
  <c r="G152" i="139"/>
  <c r="G151" i="139"/>
  <c r="G150" i="139"/>
  <c r="G149" i="139"/>
  <c r="G148" i="139"/>
  <c r="G147" i="139"/>
  <c r="G146" i="139"/>
  <c r="G145" i="139"/>
  <c r="G144" i="139"/>
  <c r="G143" i="139"/>
  <c r="J142" i="139"/>
  <c r="G142" i="139"/>
  <c r="J141" i="139"/>
  <c r="G141" i="139"/>
  <c r="J140" i="139"/>
  <c r="G140" i="139"/>
  <c r="J139" i="139"/>
  <c r="G139" i="139"/>
  <c r="J138" i="139"/>
  <c r="G138" i="139"/>
  <c r="J137" i="139"/>
  <c r="G137" i="139"/>
  <c r="J136" i="139"/>
  <c r="G136" i="139"/>
  <c r="J135" i="139"/>
  <c r="G135" i="139"/>
  <c r="J134" i="139"/>
  <c r="G134" i="139"/>
  <c r="J133" i="139"/>
  <c r="G133" i="139"/>
  <c r="J132" i="139"/>
  <c r="G132" i="139"/>
  <c r="J131" i="139"/>
  <c r="G131" i="139"/>
  <c r="J130" i="139"/>
  <c r="G130" i="139"/>
  <c r="J129" i="139"/>
  <c r="G129" i="139"/>
  <c r="J128" i="139"/>
  <c r="G128" i="139"/>
  <c r="J127" i="139"/>
  <c r="G127" i="139"/>
  <c r="J126" i="139"/>
  <c r="G126" i="139"/>
  <c r="J125" i="139"/>
  <c r="G125" i="139"/>
  <c r="J124" i="139"/>
  <c r="G124" i="139"/>
  <c r="J123" i="139"/>
  <c r="G123" i="139"/>
  <c r="J122" i="139"/>
  <c r="G122" i="139"/>
  <c r="J121" i="139"/>
  <c r="G121" i="139"/>
  <c r="P120" i="139"/>
  <c r="J120" i="139"/>
  <c r="G120" i="139"/>
  <c r="P119" i="139"/>
  <c r="J119" i="139"/>
  <c r="G119" i="139"/>
  <c r="P118" i="139"/>
  <c r="J118" i="139"/>
  <c r="G118" i="139"/>
  <c r="P117" i="139"/>
  <c r="J117" i="139"/>
  <c r="G117" i="139"/>
  <c r="P116" i="139"/>
  <c r="J116" i="139"/>
  <c r="G116" i="139"/>
  <c r="P115" i="139"/>
  <c r="G115" i="139"/>
  <c r="P114" i="139"/>
  <c r="G114" i="139"/>
  <c r="P113" i="139"/>
  <c r="G113" i="139"/>
  <c r="P112" i="139"/>
  <c r="G112" i="139"/>
  <c r="P111" i="139"/>
  <c r="G111" i="139"/>
  <c r="P110" i="139"/>
  <c r="M110" i="139"/>
  <c r="G110" i="139"/>
  <c r="P109" i="139"/>
  <c r="M109" i="139"/>
  <c r="G109" i="139"/>
  <c r="P108" i="139"/>
  <c r="M108" i="139"/>
  <c r="G108" i="139"/>
  <c r="P107" i="139"/>
  <c r="M107" i="139"/>
  <c r="G107" i="139"/>
  <c r="P106" i="139"/>
  <c r="M106" i="139"/>
  <c r="G106" i="139"/>
  <c r="P105" i="139"/>
  <c r="M105" i="139"/>
  <c r="G105" i="139"/>
  <c r="P104" i="139"/>
  <c r="M104" i="139"/>
  <c r="G104" i="139"/>
  <c r="P103" i="139"/>
  <c r="M103" i="139"/>
  <c r="G103" i="139"/>
  <c r="P102" i="139"/>
  <c r="M102" i="139"/>
  <c r="G102" i="139"/>
  <c r="P101" i="139"/>
  <c r="M101" i="139"/>
  <c r="G101" i="139"/>
  <c r="P100" i="139"/>
  <c r="M100" i="139"/>
  <c r="G100" i="139"/>
  <c r="P99" i="139"/>
  <c r="M99" i="139"/>
  <c r="G99" i="139"/>
  <c r="P98" i="139"/>
  <c r="M98" i="139"/>
  <c r="G98" i="139"/>
  <c r="P97" i="139"/>
  <c r="M97" i="139"/>
  <c r="G97" i="139"/>
  <c r="P96" i="139"/>
  <c r="M96" i="139"/>
  <c r="G96" i="139"/>
  <c r="P95" i="139"/>
  <c r="M95" i="139"/>
  <c r="G95" i="139"/>
  <c r="P94" i="139"/>
  <c r="M94" i="139"/>
  <c r="G94" i="139"/>
  <c r="P93" i="139"/>
  <c r="M93" i="139"/>
  <c r="G93" i="139"/>
  <c r="P92" i="139"/>
  <c r="M92" i="139"/>
  <c r="G92" i="139"/>
  <c r="P91" i="139"/>
  <c r="M91" i="139"/>
  <c r="G91" i="139"/>
  <c r="P90" i="139"/>
  <c r="M90" i="139"/>
  <c r="G90" i="139"/>
  <c r="P89" i="139"/>
  <c r="M89" i="139"/>
  <c r="G89" i="139"/>
  <c r="P88" i="139"/>
  <c r="M88" i="139"/>
  <c r="G88" i="139"/>
  <c r="P87" i="139"/>
  <c r="M87" i="139"/>
  <c r="G87" i="139"/>
  <c r="P86" i="139"/>
  <c r="M86" i="139"/>
  <c r="G86" i="139"/>
  <c r="P85" i="139"/>
  <c r="M85" i="139"/>
  <c r="G85" i="139"/>
  <c r="P84" i="139"/>
  <c r="M84" i="139"/>
  <c r="G84" i="139"/>
  <c r="P83" i="139"/>
  <c r="M83" i="139"/>
  <c r="G83" i="139"/>
  <c r="P82" i="139"/>
  <c r="M82" i="139"/>
  <c r="G82" i="139"/>
  <c r="P81" i="139"/>
  <c r="M81" i="139"/>
  <c r="G81" i="139"/>
  <c r="P80" i="139"/>
  <c r="M80" i="139"/>
  <c r="G80" i="139"/>
  <c r="P79" i="139"/>
  <c r="M79" i="139"/>
  <c r="G79" i="139"/>
  <c r="P78" i="139"/>
  <c r="M78" i="139"/>
  <c r="G78" i="139"/>
  <c r="P77" i="139"/>
  <c r="M77" i="139"/>
  <c r="G77" i="139"/>
  <c r="P76" i="139"/>
  <c r="M76" i="139"/>
  <c r="G76" i="139"/>
  <c r="P75" i="139"/>
  <c r="M75" i="139"/>
  <c r="G75" i="139"/>
  <c r="P74" i="139"/>
  <c r="M74" i="139"/>
  <c r="G74" i="139"/>
  <c r="P73" i="139"/>
  <c r="M73" i="139"/>
  <c r="G73" i="139"/>
  <c r="P72" i="139"/>
  <c r="M72" i="139"/>
  <c r="G72" i="139"/>
  <c r="P71" i="139"/>
  <c r="M71" i="139"/>
  <c r="G71" i="139"/>
  <c r="P70" i="139"/>
  <c r="M70" i="139"/>
  <c r="G70" i="139"/>
  <c r="P69" i="139"/>
  <c r="M69" i="139"/>
  <c r="G69" i="139"/>
  <c r="P68" i="139"/>
  <c r="M68" i="139"/>
  <c r="G68" i="139"/>
  <c r="P67" i="139"/>
  <c r="M67" i="139"/>
  <c r="G67" i="139"/>
  <c r="P66" i="139"/>
  <c r="M66" i="139"/>
  <c r="G66" i="139"/>
  <c r="P65" i="139"/>
  <c r="M65" i="139"/>
  <c r="G65" i="139"/>
  <c r="P64" i="139"/>
  <c r="M64" i="139"/>
  <c r="G64" i="139"/>
  <c r="P63" i="139"/>
  <c r="M63" i="139"/>
  <c r="G63" i="139"/>
  <c r="P62" i="139"/>
  <c r="M62" i="139"/>
  <c r="G62" i="139"/>
  <c r="P61" i="139"/>
  <c r="M61" i="139"/>
  <c r="G61" i="139"/>
  <c r="P60" i="139"/>
  <c r="M60" i="139"/>
  <c r="G60" i="139"/>
  <c r="P59" i="139"/>
  <c r="M59" i="139"/>
  <c r="G59" i="139"/>
  <c r="P58" i="139"/>
  <c r="M58" i="139"/>
  <c r="G58" i="139"/>
  <c r="P57" i="139"/>
  <c r="M57" i="139"/>
  <c r="G57" i="139"/>
  <c r="P56" i="139"/>
  <c r="M56" i="139"/>
  <c r="G56" i="139"/>
  <c r="P55" i="139"/>
  <c r="M55" i="139"/>
  <c r="G55" i="139"/>
  <c r="P54" i="139"/>
  <c r="M54" i="139"/>
  <c r="G54" i="139"/>
  <c r="P53" i="139"/>
  <c r="M53" i="139"/>
  <c r="J53" i="139"/>
  <c r="G53" i="139"/>
  <c r="P52" i="139"/>
  <c r="M52" i="139"/>
  <c r="J52" i="139"/>
  <c r="G52" i="139"/>
  <c r="P51" i="139"/>
  <c r="M51" i="139"/>
  <c r="J51" i="139"/>
  <c r="G51" i="139"/>
  <c r="P50" i="139"/>
  <c r="M50" i="139"/>
  <c r="J50" i="139"/>
  <c r="G50" i="139"/>
  <c r="P49" i="139"/>
  <c r="M49" i="139"/>
  <c r="J49" i="139"/>
  <c r="G49" i="139"/>
  <c r="P48" i="139"/>
  <c r="M48" i="139"/>
  <c r="J48" i="139"/>
  <c r="G48" i="139"/>
  <c r="P47" i="139"/>
  <c r="M47" i="139"/>
  <c r="J47" i="139"/>
  <c r="G47" i="139"/>
  <c r="P46" i="139"/>
  <c r="M46" i="139"/>
  <c r="J46" i="139"/>
  <c r="G46" i="139"/>
  <c r="P45" i="139"/>
  <c r="M45" i="139"/>
  <c r="J45" i="139"/>
  <c r="G45" i="139"/>
  <c r="P44" i="139"/>
  <c r="M44" i="139"/>
  <c r="J44" i="139"/>
  <c r="G44" i="139"/>
  <c r="P43" i="139"/>
  <c r="M43" i="139"/>
  <c r="J43" i="139"/>
  <c r="G43" i="139"/>
  <c r="P42" i="139"/>
  <c r="M42" i="139"/>
  <c r="J42" i="139"/>
  <c r="G42" i="139"/>
  <c r="P41" i="139"/>
  <c r="M41" i="139"/>
  <c r="J41" i="139"/>
  <c r="G41" i="139"/>
  <c r="P40" i="139"/>
  <c r="M40" i="139"/>
  <c r="J40" i="139"/>
  <c r="G40" i="139"/>
  <c r="P39" i="139"/>
  <c r="M39" i="139"/>
  <c r="J39" i="139"/>
  <c r="G39" i="139"/>
  <c r="P38" i="139"/>
  <c r="M38" i="139"/>
  <c r="J38" i="139"/>
  <c r="G38" i="139"/>
  <c r="P37" i="139"/>
  <c r="M37" i="139"/>
  <c r="J37" i="139"/>
  <c r="G37" i="139"/>
  <c r="P36" i="139"/>
  <c r="M36" i="139"/>
  <c r="J36" i="139"/>
  <c r="G36" i="139"/>
  <c r="P35" i="139"/>
  <c r="M35" i="139"/>
  <c r="J35" i="139"/>
  <c r="G35" i="139"/>
  <c r="P34" i="139"/>
  <c r="M34" i="139"/>
  <c r="J34" i="139"/>
  <c r="G34" i="139"/>
  <c r="P33" i="139"/>
  <c r="M33" i="139"/>
  <c r="J33" i="139"/>
  <c r="G33" i="139"/>
  <c r="P32" i="139"/>
  <c r="M32" i="139"/>
  <c r="J32" i="139"/>
  <c r="G32" i="139"/>
  <c r="P31" i="139"/>
  <c r="M31" i="139"/>
  <c r="J31" i="139"/>
  <c r="G31" i="139"/>
  <c r="P30" i="139"/>
  <c r="M30" i="139"/>
  <c r="J30" i="139"/>
  <c r="G30" i="139"/>
  <c r="P29" i="139"/>
  <c r="M29" i="139"/>
  <c r="J29" i="139"/>
  <c r="G29" i="139"/>
  <c r="P28" i="139"/>
  <c r="M28" i="139"/>
  <c r="J28" i="139"/>
  <c r="G28" i="139"/>
  <c r="P27" i="139"/>
  <c r="M27" i="139"/>
  <c r="J27" i="139"/>
  <c r="G27" i="139"/>
  <c r="P26" i="139"/>
  <c r="M26" i="139"/>
  <c r="J26" i="139"/>
  <c r="G26" i="139"/>
  <c r="P25" i="139"/>
  <c r="M25" i="139"/>
  <c r="J25" i="139"/>
  <c r="G25" i="139"/>
  <c r="P24" i="139"/>
  <c r="M24" i="139"/>
  <c r="J24" i="139"/>
  <c r="G24" i="139"/>
  <c r="P23" i="139"/>
  <c r="M23" i="139"/>
  <c r="J23" i="139"/>
  <c r="G23" i="139"/>
  <c r="P22" i="139"/>
  <c r="M22" i="139"/>
  <c r="J22" i="139"/>
  <c r="G22" i="139"/>
  <c r="P21" i="139"/>
  <c r="M21" i="139"/>
  <c r="J21" i="139"/>
  <c r="G21" i="139"/>
  <c r="P20" i="139"/>
  <c r="M20" i="139"/>
  <c r="J20" i="139"/>
  <c r="G20" i="139"/>
  <c r="I14" i="139"/>
  <c r="H14" i="139"/>
  <c r="D13" i="139"/>
  <c r="I14" i="132" l="1"/>
  <c r="H14" i="132"/>
  <c r="I14" i="131"/>
  <c r="H14" i="131"/>
  <c r="I14" i="130" l="1"/>
  <c r="H14" i="130"/>
  <c r="I14" i="118" l="1"/>
  <c r="H14" i="118"/>
  <c r="I14" i="106"/>
  <c r="H14" i="106"/>
</calcChain>
</file>

<file path=xl/sharedStrings.xml><?xml version="1.0" encoding="utf-8"?>
<sst xmlns="http://schemas.openxmlformats.org/spreadsheetml/2006/main" count="9152" uniqueCount="236">
  <si>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</si>
  <si>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</si>
  <si>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</si>
  <si>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</si>
  <si>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</si>
  <si>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</si>
  <si>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</si>
  <si>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</si>
  <si>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</si>
  <si>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</si>
  <si>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</si>
  <si>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</si>
  <si>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</si>
  <si>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</si>
  <si>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</si>
  <si>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</si>
  <si>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</si>
  <si>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</si>
  <si>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</si>
  <si>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</si>
  <si>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</si>
  <si>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</si>
  <si>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</si>
  <si>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</si>
  <si>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</si>
  <si>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</si>
  <si>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</si>
  <si>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</si>
  <si>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</si>
  <si>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</si>
  <si>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</si>
  <si>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</si>
  <si>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</si>
  <si>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</si>
  <si>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</si>
  <si>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</si>
  <si>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</si>
  <si>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</si>
  <si>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</si>
  <si>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</si>
  <si>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</si>
  <si>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</si>
  <si>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</si>
  <si>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</si>
  <si>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</si>
  <si>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</si>
  <si>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</si>
  <si>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</si>
  <si>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</si>
  <si>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</si>
  <si>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</si>
  <si>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</si>
  <si>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</si>
  <si>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</si>
  <si>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</si>
  <si>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</si>
  <si>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</si>
  <si>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</si>
  <si>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</si>
  <si>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</si>
  <si>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</si>
  <si>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</si>
  <si>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</si>
  <si>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</si>
  <si>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</si>
  <si>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</si>
  <si>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</si>
  <si>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</si>
  <si>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please fill in</t>
    <phoneticPr fontId="27"/>
  </si>
  <si>
    <t>SRIM ver=</t>
    <phoneticPr fontId="27"/>
  </si>
  <si>
    <t>amu</t>
    <phoneticPr fontId="27"/>
  </si>
  <si>
    <t>[%]</t>
    <phoneticPr fontId="27"/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</si>
  <si>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</si>
  <si>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</si>
  <si>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</si>
  <si>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</si>
  <si>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</si>
  <si>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</si>
  <si>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</si>
  <si>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</si>
  <si>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</si>
  <si>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</si>
  <si>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</si>
  <si>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</si>
  <si>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SRIM Stopping Power Unit = [MeV/(mg/cm2)]</t>
    <phoneticPr fontId="27"/>
  </si>
  <si>
    <t>dE/dx tot</t>
    <phoneticPr fontId="27"/>
  </si>
  <si>
    <t>Kapton</t>
  </si>
  <si>
    <t>Kapton(Polyimide Film ICRU-179)</t>
    <phoneticPr fontId="23"/>
  </si>
  <si>
    <t>Air</t>
    <phoneticPr fontId="23"/>
  </si>
  <si>
    <t>Gas</t>
    <phoneticPr fontId="23"/>
  </si>
  <si>
    <t>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</si>
  <si>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</si>
  <si>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</si>
  <si>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[Vol %]</t>
    <phoneticPr fontId="23"/>
  </si>
  <si>
    <t>CO2</t>
    <phoneticPr fontId="23"/>
  </si>
  <si>
    <t>O</t>
    <phoneticPr fontId="23"/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</si>
  <si>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</si>
  <si>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</si>
  <si>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</si>
  <si>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</si>
  <si>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</si>
  <si>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</si>
  <si>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</si>
  <si>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</si>
  <si>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</si>
  <si>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</si>
  <si>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</si>
  <si>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eV</t>
  </si>
  <si>
    <t>10eV/A</t>
  </si>
  <si>
    <t>10eV/A</t>
    <phoneticPr fontId="27"/>
  </si>
  <si>
    <t>1GeV/A</t>
  </si>
  <si>
    <t>Corded</t>
    <phoneticPr fontId="23"/>
  </si>
  <si>
    <t>ThisWSname</t>
    <phoneticPr fontId="23"/>
  </si>
  <si>
    <t>Gas?</t>
    <phoneticPr fontId="23"/>
  </si>
  <si>
    <t>C</t>
    <phoneticPr fontId="27"/>
  </si>
  <si>
    <t>Carbon</t>
    <phoneticPr fontId="27"/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</si>
  <si>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</si>
  <si>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</si>
  <si>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</si>
  <si>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</si>
  <si>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</si>
  <si>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</si>
  <si>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</si>
  <si>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</si>
  <si>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</si>
  <si>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</si>
  <si>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</si>
  <si>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</si>
  <si>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</si>
  <si>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</si>
  <si>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</si>
  <si>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</si>
  <si>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</si>
  <si>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</si>
  <si>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</si>
  <si>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</si>
  <si>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Cnv. Factor</t>
    <phoneticPr fontId="27"/>
  </si>
  <si>
    <t>O2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</si>
  <si>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</si>
  <si>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</si>
  <si>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</si>
  <si>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</si>
  <si>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</si>
  <si>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Ar</t>
    <phoneticPr fontId="23"/>
  </si>
  <si>
    <t>N</t>
    <phoneticPr fontId="23"/>
  </si>
  <si>
    <t>0 0 0 0   0 0 0 0 0 0 0 0   0 0 0   0 0 0</t>
    <phoneticPr fontId="23"/>
  </si>
  <si>
    <t>Air (Dry ICRU-104(gas))</t>
    <phoneticPr fontId="23"/>
  </si>
  <si>
    <t>keV / micron</t>
    <phoneticPr fontId="27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</si>
  <si>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</si>
  <si>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</si>
  <si>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</si>
  <si>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</si>
  <si>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</si>
  <si>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</si>
  <si>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</si>
  <si>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</si>
  <si>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</si>
  <si>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</si>
  <si>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</si>
  <si>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</si>
  <si>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</si>
  <si>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</si>
  <si>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</si>
  <si>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</si>
  <si>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</si>
  <si>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</si>
  <si>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</si>
  <si>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</si>
  <si>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</si>
  <si>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</si>
  <si>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</si>
  <si>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</si>
  <si>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</si>
  <si>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</si>
  <si>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compound.dat に記載されている密度 1.2048E-3 に</t>
    <rPh sb="14" eb="16">
      <t>キサイ</t>
    </rPh>
    <rPh sb="21" eb="23">
      <t>ミツド</t>
    </rPh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</si>
  <si>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</si>
  <si>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</si>
  <si>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</si>
  <si>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</si>
  <si>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</si>
  <si>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</si>
  <si>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Nucl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</si>
  <si>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</si>
  <si>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</si>
  <si>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</si>
  <si>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</si>
  <si>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</si>
  <si>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</si>
  <si>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</si>
  <si>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</si>
  <si>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</si>
  <si>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</si>
  <si>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</si>
  <si>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</si>
  <si>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</si>
  <si>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</si>
  <si>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</si>
  <si>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</si>
  <si>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</si>
  <si>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</si>
  <si>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</si>
  <si>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</si>
  <si>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</si>
  <si>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</si>
  <si>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km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</si>
  <si>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</si>
  <si>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</si>
  <si>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</si>
  <si>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</si>
  <si>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</si>
  <si>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</si>
  <si>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</si>
  <si>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</si>
  <si>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</si>
  <si>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</si>
  <si>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</si>
  <si>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</si>
  <si>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</si>
  <si>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</si>
  <si>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</si>
  <si>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degC</t>
    <phoneticPr fontId="23"/>
  </si>
  <si>
    <t>Ayoshida.RIKEN 2017.11</t>
  </si>
  <si>
    <t>Ayoshida.RIKEN 2017.11</t>
    <phoneticPr fontId="23"/>
  </si>
  <si>
    <t>Diamond</t>
    <phoneticPr fontId="27"/>
  </si>
  <si>
    <t>Diamond(dens=3.52)</t>
    <phoneticPr fontId="27"/>
  </si>
  <si>
    <t>Havar(ICRU-470)</t>
    <phoneticPr fontId="27"/>
  </si>
  <si>
    <t>Havar</t>
    <phoneticPr fontId="27"/>
  </si>
  <si>
    <t>Cr</t>
  </si>
  <si>
    <t>Mn</t>
  </si>
  <si>
    <t>Fe</t>
  </si>
  <si>
    <t>Co</t>
  </si>
  <si>
    <t>Ni</t>
  </si>
  <si>
    <t>Mo</t>
  </si>
  <si>
    <t>W</t>
  </si>
  <si>
    <t>Numbered Compounds : Havar (ICRU-470)</t>
    <phoneticPr fontId="37"/>
  </si>
  <si>
    <t>used: Carbon (nat.) Density= 3.52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</si>
</sst>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3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182" fontId="20" fillId="0" borderId="0" xfId="12" applyNumberFormat="1" applyFont="1" applyFill="1">
      <alignment vertical="center"/>
    </xf>
    <xf numFmtId="0" fontId="20" fillId="0" borderId="0" xfId="10" applyFont="1" applyFill="1" applyBorder="1">
      <alignment vertical="center"/>
    </xf>
    <xf numFmtId="179" fontId="20" fillId="0" borderId="0" xfId="12" applyNumberFormat="1" applyFont="1" applyFill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186" fontId="20" fillId="0" borderId="0" xfId="12" applyNumberFormat="1" applyFont="1" applyFill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82" fontId="20" fillId="0" borderId="0" xfId="15" applyNumberFormat="1" applyFont="1" applyFill="1">
      <alignment vertical="center"/>
    </xf>
    <xf numFmtId="179" fontId="20" fillId="0" borderId="0" xfId="15" applyNumberFormat="1" applyFont="1" applyFill="1">
      <alignment vertical="center"/>
    </xf>
    <xf numFmtId="186" fontId="20" fillId="0" borderId="0" xfId="15" applyNumberFormat="1" applyFont="1" applyFill="1">
      <alignment vertical="center"/>
    </xf>
    <xf numFmtId="0" fontId="21" fillId="2" borderId="2" xfId="15" applyFont="1" applyFill="1" applyBorder="1">
      <alignment vertical="center"/>
    </xf>
    <xf numFmtId="0" fontId="21" fillId="3" borderId="4" xfId="15" applyFont="1" applyFill="1" applyBorder="1">
      <alignment vertical="center"/>
    </xf>
    <xf numFmtId="182" fontId="21" fillId="2" borderId="2" xfId="15" applyNumberFormat="1" applyFont="1" applyFill="1" applyBorder="1">
      <alignment vertical="center"/>
    </xf>
    <xf numFmtId="182" fontId="21" fillId="2" borderId="4" xfId="15" applyNumberFormat="1" applyFont="1" applyFill="1" applyBorder="1">
      <alignment vertical="center"/>
    </xf>
    <xf numFmtId="182" fontId="39" fillId="0" borderId="0" xfId="15" applyNumberFormat="1" applyFont="1" applyFill="1">
      <alignment vertical="center"/>
    </xf>
    <xf numFmtId="0" fontId="21" fillId="2" borderId="5" xfId="15" applyFont="1" applyFill="1" applyBorder="1">
      <alignment vertical="center"/>
    </xf>
    <xf numFmtId="0" fontId="21" fillId="2" borderId="6" xfId="15" applyFont="1" applyFill="1" applyBorder="1">
      <alignment vertical="center"/>
    </xf>
    <xf numFmtId="182" fontId="21" fillId="2" borderId="5" xfId="15" applyNumberFormat="1" applyFont="1" applyFill="1" applyBorder="1">
      <alignment vertical="center"/>
    </xf>
    <xf numFmtId="182" fontId="21" fillId="2" borderId="6" xfId="15" applyNumberFormat="1" applyFont="1" applyFill="1" applyBorder="1">
      <alignment vertical="center"/>
    </xf>
    <xf numFmtId="0" fontId="21" fillId="3" borderId="6" xfId="15" applyFont="1" applyFill="1" applyBorder="1">
      <alignment vertical="center"/>
    </xf>
    <xf numFmtId="0" fontId="21" fillId="0" borderId="0" xfId="15" applyFont="1" applyFill="1">
      <alignment vertical="center"/>
    </xf>
    <xf numFmtId="3" fontId="21" fillId="2" borderId="6" xfId="15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26" fillId="0" borderId="6" xfId="14" applyFont="1" applyFill="1" applyBorder="1" applyAlignment="1">
      <alignment horizontal="center"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0" fontId="21" fillId="0" borderId="0" xfId="10" applyFont="1" applyFill="1" applyBorder="1" applyAlignment="1">
      <alignment horizontal="left" vertical="center"/>
    </xf>
    <xf numFmtId="176" fontId="22" fillId="0" borderId="0" xfId="10" applyNumberFormat="1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182" fontId="31" fillId="0" borderId="0" xfId="12" applyNumberFormat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0" fontId="21" fillId="3" borderId="0" xfId="10" applyFont="1" applyFill="1" applyBorder="1" applyAlignment="1">
      <alignment horizontal="right" vertical="center"/>
    </xf>
    <xf numFmtId="0" fontId="21" fillId="3" borderId="0" xfId="10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1" fontId="38" fillId="0" borderId="0" xfId="14" applyNumberFormat="1" applyFont="1" applyFill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CCFFFF"/>
      <color rgb="FFFFFF00"/>
      <color rgb="FF0000FF"/>
      <color rgb="FFFF00FF"/>
      <color rgb="FFCCFFCC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srim7Be_Si!$P$5</c:f>
          <c:strCache>
            <c:ptCount val="1"/>
            <c:pt idx="0">
              <c:v>srim7Be_Si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srim7Be_Si!$D$20:$D$228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srim7Be_Si!$E$20:$E$228</c:f>
              <c:numCache>
                <c:formatCode>0.000E+00</c:formatCode>
                <c:ptCount val="209"/>
                <c:pt idx="0">
                  <c:v>2.513E-2</c:v>
                </c:pt>
                <c:pt idx="1">
                  <c:v>2.6870000000000002E-2</c:v>
                </c:pt>
                <c:pt idx="2">
                  <c:v>2.8500000000000001E-2</c:v>
                </c:pt>
                <c:pt idx="3">
                  <c:v>3.0040000000000001E-2</c:v>
                </c:pt>
                <c:pt idx="4">
                  <c:v>3.1510000000000003E-2</c:v>
                </c:pt>
                <c:pt idx="5">
                  <c:v>3.2910000000000002E-2</c:v>
                </c:pt>
                <c:pt idx="6">
                  <c:v>3.4250000000000003E-2</c:v>
                </c:pt>
                <c:pt idx="7">
                  <c:v>3.5540000000000002E-2</c:v>
                </c:pt>
                <c:pt idx="8">
                  <c:v>3.6790000000000003E-2</c:v>
                </c:pt>
                <c:pt idx="9">
                  <c:v>3.7999999999999999E-2</c:v>
                </c:pt>
                <c:pt idx="10">
                  <c:v>3.9170000000000003E-2</c:v>
                </c:pt>
                <c:pt idx="11">
                  <c:v>4.0300000000000002E-2</c:v>
                </c:pt>
                <c:pt idx="12">
                  <c:v>4.2479999999999997E-2</c:v>
                </c:pt>
                <c:pt idx="13">
                  <c:v>4.5060000000000003E-2</c:v>
                </c:pt>
                <c:pt idx="14">
                  <c:v>4.7500000000000001E-2</c:v>
                </c:pt>
                <c:pt idx="15">
                  <c:v>4.9820000000000003E-2</c:v>
                </c:pt>
                <c:pt idx="16">
                  <c:v>5.203E-2</c:v>
                </c:pt>
                <c:pt idx="17">
                  <c:v>5.416E-2</c:v>
                </c:pt>
                <c:pt idx="18">
                  <c:v>5.62E-2</c:v>
                </c:pt>
                <c:pt idx="19">
                  <c:v>5.8169999999999999E-2</c:v>
                </c:pt>
                <c:pt idx="20">
                  <c:v>6.0080000000000001E-2</c:v>
                </c:pt>
                <c:pt idx="21">
                  <c:v>6.3729999999999995E-2</c:v>
                </c:pt>
                <c:pt idx="22">
                  <c:v>6.7169999999999994E-2</c:v>
                </c:pt>
                <c:pt idx="23">
                  <c:v>7.0449999999999999E-2</c:v>
                </c:pt>
                <c:pt idx="24">
                  <c:v>7.3580000000000007E-2</c:v>
                </c:pt>
                <c:pt idx="25">
                  <c:v>7.6590000000000005E-2</c:v>
                </c:pt>
                <c:pt idx="26">
                  <c:v>7.9479999999999995E-2</c:v>
                </c:pt>
                <c:pt idx="27">
                  <c:v>8.4970000000000004E-2</c:v>
                </c:pt>
                <c:pt idx="28">
                  <c:v>9.0120000000000006E-2</c:v>
                </c:pt>
                <c:pt idx="29">
                  <c:v>9.5000000000000001E-2</c:v>
                </c:pt>
                <c:pt idx="30">
                  <c:v>9.9629999999999996E-2</c:v>
                </c:pt>
                <c:pt idx="31">
                  <c:v>0.1041</c:v>
                </c:pt>
                <c:pt idx="32">
                  <c:v>0.10829999999999999</c:v>
                </c:pt>
                <c:pt idx="33">
                  <c:v>0.1124</c:v>
                </c:pt>
                <c:pt idx="34">
                  <c:v>0.1163</c:v>
                </c:pt>
                <c:pt idx="35">
                  <c:v>0.1202</c:v>
                </c:pt>
                <c:pt idx="36">
                  <c:v>0.1239</c:v>
                </c:pt>
                <c:pt idx="37">
                  <c:v>0.1275</c:v>
                </c:pt>
                <c:pt idx="38">
                  <c:v>0.1343</c:v>
                </c:pt>
                <c:pt idx="39">
                  <c:v>0.14249999999999999</c:v>
                </c:pt>
                <c:pt idx="40">
                  <c:v>0.1502</c:v>
                </c:pt>
                <c:pt idx="41">
                  <c:v>0.1575</c:v>
                </c:pt>
                <c:pt idx="42">
                  <c:v>0.16450000000000001</c:v>
                </c:pt>
                <c:pt idx="43">
                  <c:v>0.17130000000000001</c:v>
                </c:pt>
                <c:pt idx="44">
                  <c:v>0.1777</c:v>
                </c:pt>
                <c:pt idx="45">
                  <c:v>0.184</c:v>
                </c:pt>
                <c:pt idx="46">
                  <c:v>0.19</c:v>
                </c:pt>
                <c:pt idx="47">
                  <c:v>0.20150000000000001</c:v>
                </c:pt>
                <c:pt idx="48">
                  <c:v>0.21240000000000001</c:v>
                </c:pt>
                <c:pt idx="49">
                  <c:v>0.2228</c:v>
                </c:pt>
                <c:pt idx="50">
                  <c:v>0.23269999999999999</c:v>
                </c:pt>
                <c:pt idx="51">
                  <c:v>0.2422</c:v>
                </c:pt>
                <c:pt idx="52">
                  <c:v>0.25130000000000002</c:v>
                </c:pt>
                <c:pt idx="53">
                  <c:v>0.26869999999999999</c:v>
                </c:pt>
                <c:pt idx="54">
                  <c:v>0.28499999999999998</c:v>
                </c:pt>
                <c:pt idx="55">
                  <c:v>0.3004</c:v>
                </c:pt>
                <c:pt idx="56">
                  <c:v>0.31509999999999999</c:v>
                </c:pt>
                <c:pt idx="57">
                  <c:v>0.3291</c:v>
                </c:pt>
                <c:pt idx="58">
                  <c:v>0.34250000000000003</c:v>
                </c:pt>
                <c:pt idx="59">
                  <c:v>0.35539999999999999</c:v>
                </c:pt>
                <c:pt idx="60">
                  <c:v>0.37219999999999998</c:v>
                </c:pt>
                <c:pt idx="61">
                  <c:v>0.38779999999999998</c:v>
                </c:pt>
                <c:pt idx="62">
                  <c:v>0.40229999999999999</c:v>
                </c:pt>
                <c:pt idx="63">
                  <c:v>0.41599999999999998</c:v>
                </c:pt>
                <c:pt idx="64">
                  <c:v>0.44119999999999998</c:v>
                </c:pt>
                <c:pt idx="65">
                  <c:v>0.47</c:v>
                </c:pt>
                <c:pt idx="66">
                  <c:v>0.497</c:v>
                </c:pt>
                <c:pt idx="67">
                  <c:v>0.52310000000000001</c:v>
                </c:pt>
                <c:pt idx="68">
                  <c:v>0.54849999999999999</c:v>
                </c:pt>
                <c:pt idx="69">
                  <c:v>0.57320000000000004</c:v>
                </c:pt>
                <c:pt idx="70">
                  <c:v>0.59709999999999996</c:v>
                </c:pt>
                <c:pt idx="71">
                  <c:v>0.62029999999999996</c:v>
                </c:pt>
                <c:pt idx="72">
                  <c:v>0.64270000000000005</c:v>
                </c:pt>
                <c:pt idx="73">
                  <c:v>0.68500000000000005</c:v>
                </c:pt>
                <c:pt idx="74">
                  <c:v>0.72460000000000002</c:v>
                </c:pt>
                <c:pt idx="75">
                  <c:v>0.76170000000000004</c:v>
                </c:pt>
                <c:pt idx="76">
                  <c:v>0.79679999999999995</c:v>
                </c:pt>
                <c:pt idx="77">
                  <c:v>0.83040000000000003</c:v>
                </c:pt>
                <c:pt idx="78">
                  <c:v>0.86250000000000004</c:v>
                </c:pt>
                <c:pt idx="79">
                  <c:v>0.92379999999999995</c:v>
                </c:pt>
                <c:pt idx="80">
                  <c:v>0.98199999999999998</c:v>
                </c:pt>
                <c:pt idx="81">
                  <c:v>1.038</c:v>
                </c:pt>
                <c:pt idx="82">
                  <c:v>1.0920000000000001</c:v>
                </c:pt>
                <c:pt idx="83">
                  <c:v>1.145</c:v>
                </c:pt>
                <c:pt idx="84">
                  <c:v>1.196</c:v>
                </c:pt>
                <c:pt idx="85">
                  <c:v>1.2470000000000001</c:v>
                </c:pt>
                <c:pt idx="86">
                  <c:v>1.296</c:v>
                </c:pt>
                <c:pt idx="87">
                  <c:v>1.345</c:v>
                </c:pt>
                <c:pt idx="88">
                  <c:v>1.393</c:v>
                </c:pt>
                <c:pt idx="89">
                  <c:v>1.4390000000000001</c:v>
                </c:pt>
                <c:pt idx="90">
                  <c:v>1.53</c:v>
                </c:pt>
                <c:pt idx="91">
                  <c:v>1.639</c:v>
                </c:pt>
                <c:pt idx="92">
                  <c:v>1.7430000000000001</c:v>
                </c:pt>
                <c:pt idx="93">
                  <c:v>1.841</c:v>
                </c:pt>
                <c:pt idx="94">
                  <c:v>1.9339999999999999</c:v>
                </c:pt>
                <c:pt idx="95">
                  <c:v>2.0219999999999998</c:v>
                </c:pt>
                <c:pt idx="96">
                  <c:v>2.1059999999999999</c:v>
                </c:pt>
                <c:pt idx="97">
                  <c:v>2.1840000000000002</c:v>
                </c:pt>
                <c:pt idx="98">
                  <c:v>2.2589999999999999</c:v>
                </c:pt>
                <c:pt idx="99">
                  <c:v>2.3940000000000001</c:v>
                </c:pt>
                <c:pt idx="100">
                  <c:v>2.5139999999999998</c:v>
                </c:pt>
                <c:pt idx="101">
                  <c:v>2.62</c:v>
                </c:pt>
                <c:pt idx="102">
                  <c:v>2.7130000000000001</c:v>
                </c:pt>
                <c:pt idx="103">
                  <c:v>2.794</c:v>
                </c:pt>
                <c:pt idx="104">
                  <c:v>2.8650000000000002</c:v>
                </c:pt>
                <c:pt idx="105">
                  <c:v>2.98</c:v>
                </c:pt>
                <c:pt idx="106">
                  <c:v>3.0659999999999998</c:v>
                </c:pt>
                <c:pt idx="107">
                  <c:v>3.129</c:v>
                </c:pt>
                <c:pt idx="108">
                  <c:v>3.1739999999999999</c:v>
                </c:pt>
                <c:pt idx="109">
                  <c:v>3.2040000000000002</c:v>
                </c:pt>
                <c:pt idx="110">
                  <c:v>3.2240000000000002</c:v>
                </c:pt>
                <c:pt idx="111">
                  <c:v>3.234</c:v>
                </c:pt>
                <c:pt idx="112">
                  <c:v>3.2370000000000001</c:v>
                </c:pt>
                <c:pt idx="113">
                  <c:v>3.2349999999999999</c:v>
                </c:pt>
                <c:pt idx="114">
                  <c:v>3.2280000000000002</c:v>
                </c:pt>
                <c:pt idx="115">
                  <c:v>3.218</c:v>
                </c:pt>
                <c:pt idx="116">
                  <c:v>3.19</c:v>
                </c:pt>
                <c:pt idx="117">
                  <c:v>3.1469999999999998</c:v>
                </c:pt>
                <c:pt idx="118">
                  <c:v>3.0979999999999999</c:v>
                </c:pt>
                <c:pt idx="119">
                  <c:v>3.048</c:v>
                </c:pt>
                <c:pt idx="120">
                  <c:v>2.9969999999999999</c:v>
                </c:pt>
                <c:pt idx="121">
                  <c:v>2.948</c:v>
                </c:pt>
                <c:pt idx="122">
                  <c:v>2.899</c:v>
                </c:pt>
                <c:pt idx="123">
                  <c:v>2.8519999999999999</c:v>
                </c:pt>
                <c:pt idx="124">
                  <c:v>2.8069999999999999</c:v>
                </c:pt>
                <c:pt idx="125">
                  <c:v>2.722</c:v>
                </c:pt>
                <c:pt idx="126">
                  <c:v>2.6440000000000001</c:v>
                </c:pt>
                <c:pt idx="127">
                  <c:v>2.5720000000000001</c:v>
                </c:pt>
                <c:pt idx="128">
                  <c:v>2.5049999999999999</c:v>
                </c:pt>
                <c:pt idx="129">
                  <c:v>2.4430000000000001</c:v>
                </c:pt>
                <c:pt idx="130">
                  <c:v>2.3839999999999999</c:v>
                </c:pt>
                <c:pt idx="131">
                  <c:v>2.278</c:v>
                </c:pt>
                <c:pt idx="132">
                  <c:v>2.1819999999999999</c:v>
                </c:pt>
                <c:pt idx="133">
                  <c:v>2.0960000000000001</c:v>
                </c:pt>
                <c:pt idx="134">
                  <c:v>2.0169999999999999</c:v>
                </c:pt>
                <c:pt idx="135">
                  <c:v>1.944</c:v>
                </c:pt>
                <c:pt idx="136">
                  <c:v>1.8759999999999999</c:v>
                </c:pt>
                <c:pt idx="137">
                  <c:v>1.8129999999999999</c:v>
                </c:pt>
                <c:pt idx="138">
                  <c:v>1.754</c:v>
                </c:pt>
                <c:pt idx="139">
                  <c:v>1.6910000000000001</c:v>
                </c:pt>
                <c:pt idx="140">
                  <c:v>1.627</c:v>
                </c:pt>
                <c:pt idx="141">
                  <c:v>1.5740000000000001</c:v>
                </c:pt>
                <c:pt idx="142">
                  <c:v>1.4770000000000001</c:v>
                </c:pt>
                <c:pt idx="143">
                  <c:v>1.37</c:v>
                </c:pt>
                <c:pt idx="144">
                  <c:v>1.276</c:v>
                </c:pt>
                <c:pt idx="145">
                  <c:v>1.194</c:v>
                </c:pt>
                <c:pt idx="146">
                  <c:v>1.121</c:v>
                </c:pt>
                <c:pt idx="147">
                  <c:v>1.056</c:v>
                </c:pt>
                <c:pt idx="148">
                  <c:v>0.99729999999999996</c:v>
                </c:pt>
                <c:pt idx="149">
                  <c:v>0.94469999999999998</c:v>
                </c:pt>
                <c:pt idx="150">
                  <c:v>0.89710000000000001</c:v>
                </c:pt>
                <c:pt idx="151">
                  <c:v>0.81469999999999998</c:v>
                </c:pt>
                <c:pt idx="152">
                  <c:v>0.746</c:v>
                </c:pt>
                <c:pt idx="153">
                  <c:v>0.68820000000000003</c:v>
                </c:pt>
                <c:pt idx="154">
                  <c:v>0.63890000000000002</c:v>
                </c:pt>
                <c:pt idx="155">
                  <c:v>0.59660000000000002</c:v>
                </c:pt>
                <c:pt idx="156">
                  <c:v>0.56000000000000005</c:v>
                </c:pt>
                <c:pt idx="157">
                  <c:v>0.5</c:v>
                </c:pt>
                <c:pt idx="158">
                  <c:v>0.4531</c:v>
                </c:pt>
                <c:pt idx="159">
                  <c:v>0.41560000000000002</c:v>
                </c:pt>
                <c:pt idx="160">
                  <c:v>0.38490000000000002</c:v>
                </c:pt>
                <c:pt idx="161">
                  <c:v>0.35930000000000001</c:v>
                </c:pt>
                <c:pt idx="162">
                  <c:v>0.33760000000000001</c:v>
                </c:pt>
                <c:pt idx="163">
                  <c:v>0.31879999999999997</c:v>
                </c:pt>
                <c:pt idx="164">
                  <c:v>0.30230000000000001</c:v>
                </c:pt>
                <c:pt idx="165">
                  <c:v>0.28760000000000002</c:v>
                </c:pt>
                <c:pt idx="166">
                  <c:v>0.27429999999999999</c:v>
                </c:pt>
                <c:pt idx="167">
                  <c:v>0.2621</c:v>
                </c:pt>
                <c:pt idx="168">
                  <c:v>0.24030000000000001</c:v>
                </c:pt>
                <c:pt idx="169">
                  <c:v>0.218</c:v>
                </c:pt>
                <c:pt idx="170">
                  <c:v>0.20050000000000001</c:v>
                </c:pt>
                <c:pt idx="171">
                  <c:v>0.18579999999999999</c:v>
                </c:pt>
                <c:pt idx="172">
                  <c:v>0.17349999999999999</c:v>
                </c:pt>
                <c:pt idx="173">
                  <c:v>0.1628</c:v>
                </c:pt>
                <c:pt idx="174">
                  <c:v>0.15359999999999999</c:v>
                </c:pt>
                <c:pt idx="175">
                  <c:v>0.14549999999999999</c:v>
                </c:pt>
                <c:pt idx="176">
                  <c:v>0.13830000000000001</c:v>
                </c:pt>
                <c:pt idx="177">
                  <c:v>0.1263</c:v>
                </c:pt>
                <c:pt idx="178">
                  <c:v>0.1164</c:v>
                </c:pt>
                <c:pt idx="179">
                  <c:v>0.10829999999999999</c:v>
                </c:pt>
                <c:pt idx="180">
                  <c:v>0.1014</c:v>
                </c:pt>
                <c:pt idx="181">
                  <c:v>9.5479999999999995E-2</c:v>
                </c:pt>
                <c:pt idx="182">
                  <c:v>9.0380000000000002E-2</c:v>
                </c:pt>
                <c:pt idx="183">
                  <c:v>8.1979999999999997E-2</c:v>
                </c:pt>
                <c:pt idx="184">
                  <c:v>7.535E-2</c:v>
                </c:pt>
                <c:pt idx="185">
                  <c:v>6.9989999999999997E-2</c:v>
                </c:pt>
                <c:pt idx="186">
                  <c:v>6.5549999999999997E-2</c:v>
                </c:pt>
                <c:pt idx="187">
                  <c:v>6.182E-2</c:v>
                </c:pt>
                <c:pt idx="188">
                  <c:v>5.8650000000000001E-2</c:v>
                </c:pt>
                <c:pt idx="189">
                  <c:v>5.5910000000000001E-2</c:v>
                </c:pt>
                <c:pt idx="190">
                  <c:v>5.3519999999999998E-2</c:v>
                </c:pt>
                <c:pt idx="191">
                  <c:v>5.1429999999999997E-2</c:v>
                </c:pt>
                <c:pt idx="192">
                  <c:v>4.9579999999999999E-2</c:v>
                </c:pt>
                <c:pt idx="193">
                  <c:v>4.7919999999999997E-2</c:v>
                </c:pt>
                <c:pt idx="194">
                  <c:v>4.5100000000000001E-2</c:v>
                </c:pt>
                <c:pt idx="195">
                  <c:v>4.2279999999999998E-2</c:v>
                </c:pt>
                <c:pt idx="196">
                  <c:v>4.002E-2</c:v>
                </c:pt>
                <c:pt idx="197">
                  <c:v>3.8179999999999999E-2</c:v>
                </c:pt>
                <c:pt idx="198">
                  <c:v>3.6650000000000002E-2</c:v>
                </c:pt>
                <c:pt idx="199">
                  <c:v>3.5360000000000003E-2</c:v>
                </c:pt>
                <c:pt idx="200">
                  <c:v>3.4270000000000002E-2</c:v>
                </c:pt>
                <c:pt idx="201">
                  <c:v>3.3329999999999999E-2</c:v>
                </c:pt>
                <c:pt idx="202">
                  <c:v>3.2509999999999997E-2</c:v>
                </c:pt>
                <c:pt idx="203">
                  <c:v>3.1179999999999999E-2</c:v>
                </c:pt>
                <c:pt idx="204">
                  <c:v>3.014E-2</c:v>
                </c:pt>
                <c:pt idx="205">
                  <c:v>2.9309999999999999E-2</c:v>
                </c:pt>
                <c:pt idx="206">
                  <c:v>2.8649999999999998E-2</c:v>
                </c:pt>
                <c:pt idx="207">
                  <c:v>2.811E-2</c:v>
                </c:pt>
                <c:pt idx="208">
                  <c:v>2.7660000000000001E-2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srim7Be_Si!$F$20:$F$228</c:f>
              <c:numCache>
                <c:formatCode>0.000E+00</c:formatCode>
                <c:ptCount val="209"/>
                <c:pt idx="0">
                  <c:v>0.1042</c:v>
                </c:pt>
                <c:pt idx="1">
                  <c:v>0.1096</c:v>
                </c:pt>
                <c:pt idx="2">
                  <c:v>0.11459999999999999</c:v>
                </c:pt>
                <c:pt idx="3">
                  <c:v>0.1191</c:v>
                </c:pt>
                <c:pt idx="4">
                  <c:v>0.1232</c:v>
                </c:pt>
                <c:pt idx="5">
                  <c:v>0.127</c:v>
                </c:pt>
                <c:pt idx="6">
                  <c:v>0.1305</c:v>
                </c:pt>
                <c:pt idx="7">
                  <c:v>0.1338</c:v>
                </c:pt>
                <c:pt idx="8">
                  <c:v>0.13689999999999999</c:v>
                </c:pt>
                <c:pt idx="9">
                  <c:v>0.13969999999999999</c:v>
                </c:pt>
                <c:pt idx="10">
                  <c:v>0.14249999999999999</c:v>
                </c:pt>
                <c:pt idx="11">
                  <c:v>0.14499999999999999</c:v>
                </c:pt>
                <c:pt idx="12">
                  <c:v>0.1497</c:v>
                </c:pt>
                <c:pt idx="13">
                  <c:v>0.155</c:v>
                </c:pt>
                <c:pt idx="14">
                  <c:v>0.15970000000000001</c:v>
                </c:pt>
                <c:pt idx="15">
                  <c:v>0.16389999999999999</c:v>
                </c:pt>
                <c:pt idx="16">
                  <c:v>0.16769999999999999</c:v>
                </c:pt>
                <c:pt idx="17">
                  <c:v>0.1711</c:v>
                </c:pt>
                <c:pt idx="18">
                  <c:v>0.17430000000000001</c:v>
                </c:pt>
                <c:pt idx="19">
                  <c:v>0.1772</c:v>
                </c:pt>
                <c:pt idx="20">
                  <c:v>0.1799</c:v>
                </c:pt>
                <c:pt idx="21">
                  <c:v>0.1847</c:v>
                </c:pt>
                <c:pt idx="22">
                  <c:v>0.1888</c:v>
                </c:pt>
                <c:pt idx="23">
                  <c:v>0.19239999999999999</c:v>
                </c:pt>
                <c:pt idx="24">
                  <c:v>0.1956</c:v>
                </c:pt>
                <c:pt idx="25">
                  <c:v>0.19850000000000001</c:v>
                </c:pt>
                <c:pt idx="26">
                  <c:v>0.20100000000000001</c:v>
                </c:pt>
                <c:pt idx="27">
                  <c:v>0.20530000000000001</c:v>
                </c:pt>
                <c:pt idx="28">
                  <c:v>0.2087</c:v>
                </c:pt>
                <c:pt idx="29">
                  <c:v>0.21160000000000001</c:v>
                </c:pt>
                <c:pt idx="30">
                  <c:v>0.21390000000000001</c:v>
                </c:pt>
                <c:pt idx="31">
                  <c:v>0.21579999999999999</c:v>
                </c:pt>
                <c:pt idx="32">
                  <c:v>0.21740000000000001</c:v>
                </c:pt>
                <c:pt idx="33">
                  <c:v>0.21870000000000001</c:v>
                </c:pt>
                <c:pt idx="34">
                  <c:v>0.21970000000000001</c:v>
                </c:pt>
                <c:pt idx="35">
                  <c:v>0.22059999999999999</c:v>
                </c:pt>
                <c:pt idx="36">
                  <c:v>0.2213</c:v>
                </c:pt>
                <c:pt idx="37">
                  <c:v>0.2218</c:v>
                </c:pt>
                <c:pt idx="38">
                  <c:v>0.22239999999999999</c:v>
                </c:pt>
                <c:pt idx="39">
                  <c:v>0.22270000000000001</c:v>
                </c:pt>
                <c:pt idx="40">
                  <c:v>0.2225</c:v>
                </c:pt>
                <c:pt idx="41">
                  <c:v>0.222</c:v>
                </c:pt>
                <c:pt idx="42">
                  <c:v>0.22120000000000001</c:v>
                </c:pt>
                <c:pt idx="43">
                  <c:v>0.22020000000000001</c:v>
                </c:pt>
                <c:pt idx="44">
                  <c:v>0.21909999999999999</c:v>
                </c:pt>
                <c:pt idx="45">
                  <c:v>0.21779999999999999</c:v>
                </c:pt>
                <c:pt idx="46">
                  <c:v>0.21640000000000001</c:v>
                </c:pt>
                <c:pt idx="47">
                  <c:v>0.21360000000000001</c:v>
                </c:pt>
                <c:pt idx="48">
                  <c:v>0.21060000000000001</c:v>
                </c:pt>
                <c:pt idx="49">
                  <c:v>0.20749999999999999</c:v>
                </c:pt>
                <c:pt idx="50">
                  <c:v>0.2044</c:v>
                </c:pt>
                <c:pt idx="51">
                  <c:v>0.20130000000000001</c:v>
                </c:pt>
                <c:pt idx="52">
                  <c:v>0.1983</c:v>
                </c:pt>
                <c:pt idx="53">
                  <c:v>0.19239999999999999</c:v>
                </c:pt>
                <c:pt idx="54">
                  <c:v>0.1867</c:v>
                </c:pt>
                <c:pt idx="55">
                  <c:v>0.18140000000000001</c:v>
                </c:pt>
                <c:pt idx="56">
                  <c:v>0.1764</c:v>
                </c:pt>
                <c:pt idx="57">
                  <c:v>0.17169999999999999</c:v>
                </c:pt>
                <c:pt idx="58">
                  <c:v>0.16719999999999999</c:v>
                </c:pt>
                <c:pt idx="59">
                  <c:v>0.16300000000000001</c:v>
                </c:pt>
                <c:pt idx="60">
                  <c:v>0.159</c:v>
                </c:pt>
                <c:pt idx="61">
                  <c:v>0.1552</c:v>
                </c:pt>
                <c:pt idx="62">
                  <c:v>0.1517</c:v>
                </c:pt>
                <c:pt idx="63">
                  <c:v>0.14829999999999999</c:v>
                </c:pt>
                <c:pt idx="64">
                  <c:v>0.14199999999999999</c:v>
                </c:pt>
                <c:pt idx="65">
                  <c:v>0.13500000000000001</c:v>
                </c:pt>
                <c:pt idx="66">
                  <c:v>0.1288</c:v>
                </c:pt>
                <c:pt idx="67">
                  <c:v>0.1232</c:v>
                </c:pt>
                <c:pt idx="68">
                  <c:v>0.1182</c:v>
                </c:pt>
                <c:pt idx="69">
                  <c:v>0.11360000000000001</c:v>
                </c:pt>
                <c:pt idx="70">
                  <c:v>0.1094</c:v>
                </c:pt>
                <c:pt idx="71">
                  <c:v>0.1056</c:v>
                </c:pt>
                <c:pt idx="72">
                  <c:v>0.1021</c:v>
                </c:pt>
                <c:pt idx="73">
                  <c:v>9.5759999999999998E-2</c:v>
                </c:pt>
                <c:pt idx="74">
                  <c:v>9.0310000000000001E-2</c:v>
                </c:pt>
                <c:pt idx="75">
                  <c:v>8.5540000000000005E-2</c:v>
                </c:pt>
                <c:pt idx="76">
                  <c:v>8.1320000000000003E-2</c:v>
                </c:pt>
                <c:pt idx="77">
                  <c:v>7.7560000000000004E-2</c:v>
                </c:pt>
                <c:pt idx="78">
                  <c:v>7.4179999999999996E-2</c:v>
                </c:pt>
                <c:pt idx="79">
                  <c:v>6.8339999999999998E-2</c:v>
                </c:pt>
                <c:pt idx="80">
                  <c:v>6.3479999999999995E-2</c:v>
                </c:pt>
                <c:pt idx="81">
                  <c:v>5.9339999999999997E-2</c:v>
                </c:pt>
                <c:pt idx="82">
                  <c:v>5.5780000000000003E-2</c:v>
                </c:pt>
                <c:pt idx="83">
                  <c:v>5.2670000000000002E-2</c:v>
                </c:pt>
                <c:pt idx="84">
                  <c:v>4.9930000000000002E-2</c:v>
                </c:pt>
                <c:pt idx="85">
                  <c:v>4.7500000000000001E-2</c:v>
                </c:pt>
                <c:pt idx="86">
                  <c:v>4.5319999999999999E-2</c:v>
                </c:pt>
                <c:pt idx="87">
                  <c:v>4.3360000000000003E-2</c:v>
                </c:pt>
                <c:pt idx="88">
                  <c:v>4.1579999999999999E-2</c:v>
                </c:pt>
                <c:pt idx="89">
                  <c:v>3.9960000000000002E-2</c:v>
                </c:pt>
                <c:pt idx="90">
                  <c:v>3.7109999999999997E-2</c:v>
                </c:pt>
                <c:pt idx="91">
                  <c:v>3.4130000000000001E-2</c:v>
                </c:pt>
                <c:pt idx="92">
                  <c:v>3.1640000000000001E-2</c:v>
                </c:pt>
                <c:pt idx="93">
                  <c:v>2.9520000000000001E-2</c:v>
                </c:pt>
                <c:pt idx="94">
                  <c:v>2.7699999999999999E-2</c:v>
                </c:pt>
                <c:pt idx="95">
                  <c:v>2.6110000000000001E-2</c:v>
                </c:pt>
                <c:pt idx="96">
                  <c:v>2.4719999999999999E-2</c:v>
                </c:pt>
                <c:pt idx="97">
                  <c:v>2.3470000000000001E-2</c:v>
                </c:pt>
                <c:pt idx="98">
                  <c:v>2.2360000000000001E-2</c:v>
                </c:pt>
                <c:pt idx="99">
                  <c:v>2.0459999999999999E-2</c:v>
                </c:pt>
                <c:pt idx="100">
                  <c:v>1.8880000000000001E-2</c:v>
                </c:pt>
                <c:pt idx="101">
                  <c:v>1.755E-2</c:v>
                </c:pt>
                <c:pt idx="102">
                  <c:v>1.6410000000000001E-2</c:v>
                </c:pt>
                <c:pt idx="103">
                  <c:v>1.542E-2</c:v>
                </c:pt>
                <c:pt idx="104">
                  <c:v>1.455E-2</c:v>
                </c:pt>
                <c:pt idx="105">
                  <c:v>1.3100000000000001E-2</c:v>
                </c:pt>
                <c:pt idx="106">
                  <c:v>1.1939999999999999E-2</c:v>
                </c:pt>
                <c:pt idx="107">
                  <c:v>1.098E-2</c:v>
                </c:pt>
                <c:pt idx="108">
                  <c:v>1.017E-2</c:v>
                </c:pt>
                <c:pt idx="109">
                  <c:v>9.4879999999999999E-3</c:v>
                </c:pt>
                <c:pt idx="110">
                  <c:v>8.8959999999999994E-3</c:v>
                </c:pt>
                <c:pt idx="111">
                  <c:v>8.378E-3</c:v>
                </c:pt>
                <c:pt idx="112">
                  <c:v>7.9220000000000002E-3</c:v>
                </c:pt>
                <c:pt idx="113">
                  <c:v>7.5170000000000002E-3</c:v>
                </c:pt>
                <c:pt idx="114">
                  <c:v>7.1539999999999998E-3</c:v>
                </c:pt>
                <c:pt idx="115">
                  <c:v>6.8269999999999997E-3</c:v>
                </c:pt>
                <c:pt idx="116">
                  <c:v>6.2610000000000001E-3</c:v>
                </c:pt>
                <c:pt idx="117">
                  <c:v>5.6820000000000004E-3</c:v>
                </c:pt>
                <c:pt idx="118">
                  <c:v>5.208E-3</c:v>
                </c:pt>
                <c:pt idx="119">
                  <c:v>4.8110000000000002E-3</c:v>
                </c:pt>
                <c:pt idx="120">
                  <c:v>4.4749999999999998E-3</c:v>
                </c:pt>
                <c:pt idx="121">
                  <c:v>4.1850000000000004E-3</c:v>
                </c:pt>
                <c:pt idx="122">
                  <c:v>3.9329999999999999E-3</c:v>
                </c:pt>
                <c:pt idx="123">
                  <c:v>3.712E-3</c:v>
                </c:pt>
                <c:pt idx="124">
                  <c:v>3.516E-3</c:v>
                </c:pt>
                <c:pt idx="125">
                  <c:v>3.1830000000000001E-3</c:v>
                </c:pt>
                <c:pt idx="126">
                  <c:v>2.9120000000000001E-3</c:v>
                </c:pt>
                <c:pt idx="127">
                  <c:v>2.686E-3</c:v>
                </c:pt>
                <c:pt idx="128">
                  <c:v>2.4940000000000001E-3</c:v>
                </c:pt>
                <c:pt idx="129">
                  <c:v>2.3289999999999999E-3</c:v>
                </c:pt>
                <c:pt idx="130">
                  <c:v>2.186E-3</c:v>
                </c:pt>
                <c:pt idx="131">
                  <c:v>1.9499999999999999E-3</c:v>
                </c:pt>
                <c:pt idx="132">
                  <c:v>1.7619999999999999E-3</c:v>
                </c:pt>
                <c:pt idx="133">
                  <c:v>1.609E-3</c:v>
                </c:pt>
                <c:pt idx="134">
                  <c:v>1.482E-3</c:v>
                </c:pt>
                <c:pt idx="135">
                  <c:v>1.3749999999999999E-3</c:v>
                </c:pt>
                <c:pt idx="136">
                  <c:v>1.2830000000000001E-3</c:v>
                </c:pt>
                <c:pt idx="137">
                  <c:v>1.2030000000000001E-3</c:v>
                </c:pt>
                <c:pt idx="138">
                  <c:v>1.1329999999999999E-3</c:v>
                </c:pt>
                <c:pt idx="139">
                  <c:v>1.0709999999999999E-3</c:v>
                </c:pt>
                <c:pt idx="140">
                  <c:v>1.016E-3</c:v>
                </c:pt>
                <c:pt idx="141">
                  <c:v>9.6630000000000001E-4</c:v>
                </c:pt>
                <c:pt idx="142">
                  <c:v>8.8130000000000001E-4</c:v>
                </c:pt>
                <c:pt idx="143">
                  <c:v>7.9500000000000003E-4</c:v>
                </c:pt>
                <c:pt idx="144">
                  <c:v>7.2480000000000005E-4</c:v>
                </c:pt>
                <c:pt idx="145">
                  <c:v>6.6649999999999999E-4</c:v>
                </c:pt>
                <c:pt idx="146">
                  <c:v>6.1740000000000005E-4</c:v>
                </c:pt>
                <c:pt idx="147">
                  <c:v>5.7530000000000005E-4</c:v>
                </c:pt>
                <c:pt idx="148">
                  <c:v>5.3890000000000003E-4</c:v>
                </c:pt>
                <c:pt idx="149">
                  <c:v>5.0699999999999996E-4</c:v>
                </c:pt>
                <c:pt idx="150">
                  <c:v>4.7889999999999999E-4</c:v>
                </c:pt>
                <c:pt idx="151">
                  <c:v>4.3140000000000002E-4</c:v>
                </c:pt>
                <c:pt idx="152">
                  <c:v>3.9290000000000001E-4</c:v>
                </c:pt>
                <c:pt idx="153">
                  <c:v>3.6099999999999999E-4</c:v>
                </c:pt>
                <c:pt idx="154">
                  <c:v>3.3409999999999999E-4</c:v>
                </c:pt>
                <c:pt idx="155">
                  <c:v>3.1110000000000003E-4</c:v>
                </c:pt>
                <c:pt idx="156">
                  <c:v>2.9119999999999998E-4</c:v>
                </c:pt>
                <c:pt idx="157">
                  <c:v>2.5849999999999999E-4</c:v>
                </c:pt>
                <c:pt idx="158">
                  <c:v>2.3269999999999999E-4</c:v>
                </c:pt>
                <c:pt idx="159">
                  <c:v>2.117E-4</c:v>
                </c:pt>
                <c:pt idx="160">
                  <c:v>1.9440000000000001E-4</c:v>
                </c:pt>
                <c:pt idx="161">
                  <c:v>1.7980000000000001E-4</c:v>
                </c:pt>
                <c:pt idx="162">
                  <c:v>1.673E-4</c:v>
                </c:pt>
                <c:pt idx="163">
                  <c:v>1.5650000000000001E-4</c:v>
                </c:pt>
                <c:pt idx="164">
                  <c:v>1.471E-4</c:v>
                </c:pt>
                <c:pt idx="165">
                  <c:v>1.3880000000000001E-4</c:v>
                </c:pt>
                <c:pt idx="166">
                  <c:v>1.314E-4</c:v>
                </c:pt>
                <c:pt idx="167">
                  <c:v>1.248E-4</c:v>
                </c:pt>
                <c:pt idx="168">
                  <c:v>1.1349999999999999E-4</c:v>
                </c:pt>
                <c:pt idx="169">
                  <c:v>1.02E-4</c:v>
                </c:pt>
                <c:pt idx="170">
                  <c:v>9.2730000000000002E-5</c:v>
                </c:pt>
                <c:pt idx="171">
                  <c:v>8.5060000000000002E-5</c:v>
                </c:pt>
                <c:pt idx="172">
                  <c:v>7.8609999999999994E-5</c:v>
                </c:pt>
                <c:pt idx="173">
                  <c:v>7.3100000000000001E-5</c:v>
                </c:pt>
                <c:pt idx="174">
                  <c:v>6.834E-5</c:v>
                </c:pt>
                <c:pt idx="175">
                  <c:v>6.4189999999999994E-5</c:v>
                </c:pt>
                <c:pt idx="176">
                  <c:v>6.0529999999999998E-5</c:v>
                </c:pt>
                <c:pt idx="177">
                  <c:v>5.4379999999999998E-5</c:v>
                </c:pt>
                <c:pt idx="178">
                  <c:v>4.9400000000000001E-5</c:v>
                </c:pt>
                <c:pt idx="179">
                  <c:v>4.5290000000000002E-5</c:v>
                </c:pt>
                <c:pt idx="180">
                  <c:v>4.1839999999999999E-5</c:v>
                </c:pt>
                <c:pt idx="181">
                  <c:v>3.8890000000000002E-5</c:v>
                </c:pt>
                <c:pt idx="182">
                  <c:v>3.6340000000000001E-5</c:v>
                </c:pt>
                <c:pt idx="183">
                  <c:v>3.2159999999999997E-5</c:v>
                </c:pt>
                <c:pt idx="184">
                  <c:v>2.8880000000000001E-5</c:v>
                </c:pt>
                <c:pt idx="185">
                  <c:v>2.622E-5</c:v>
                </c:pt>
                <c:pt idx="186">
                  <c:v>2.4029999999999999E-5</c:v>
                </c:pt>
                <c:pt idx="187">
                  <c:v>2.2180000000000001E-5</c:v>
                </c:pt>
                <c:pt idx="188">
                  <c:v>2.0610000000000001E-5</c:v>
                </c:pt>
                <c:pt idx="189">
                  <c:v>1.925E-5</c:v>
                </c:pt>
                <c:pt idx="190">
                  <c:v>1.8070000000000001E-5</c:v>
                </c:pt>
                <c:pt idx="191">
                  <c:v>1.7030000000000001E-5</c:v>
                </c:pt>
                <c:pt idx="192">
                  <c:v>1.611E-5</c:v>
                </c:pt>
                <c:pt idx="193">
                  <c:v>1.5279999999999999E-5</c:v>
                </c:pt>
                <c:pt idx="194">
                  <c:v>1.3869999999999999E-5</c:v>
                </c:pt>
                <c:pt idx="195">
                  <c:v>1.2439999999999999E-5</c:v>
                </c:pt>
                <c:pt idx="196">
                  <c:v>1.129E-5</c:v>
                </c:pt>
                <c:pt idx="197">
                  <c:v>1.0339999999999999E-5</c:v>
                </c:pt>
                <c:pt idx="198">
                  <c:v>9.5410000000000006E-6</c:v>
                </c:pt>
                <c:pt idx="199">
                  <c:v>8.8610000000000004E-6</c:v>
                </c:pt>
                <c:pt idx="200">
                  <c:v>8.2749999999999995E-6</c:v>
                </c:pt>
                <c:pt idx="201">
                  <c:v>7.763E-6</c:v>
                </c:pt>
                <c:pt idx="202">
                  <c:v>7.3130000000000001E-6</c:v>
                </c:pt>
                <c:pt idx="203">
                  <c:v>6.5579999999999997E-6</c:v>
                </c:pt>
                <c:pt idx="204">
                  <c:v>5.9479999999999996E-6</c:v>
                </c:pt>
                <c:pt idx="205">
                  <c:v>5.4450000000000004E-6</c:v>
                </c:pt>
                <c:pt idx="206">
                  <c:v>5.023E-6</c:v>
                </c:pt>
                <c:pt idx="207">
                  <c:v>4.6639999999999997E-6</c:v>
                </c:pt>
                <c:pt idx="208">
                  <c:v>4.3540000000000002E-6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srim7Be_Si!$G$20:$G$228</c:f>
              <c:numCache>
                <c:formatCode>0.000E+00</c:formatCode>
                <c:ptCount val="209"/>
                <c:pt idx="0">
                  <c:v>0.12933</c:v>
                </c:pt>
                <c:pt idx="1">
                  <c:v>0.13647000000000001</c:v>
                </c:pt>
                <c:pt idx="2">
                  <c:v>0.1431</c:v>
                </c:pt>
                <c:pt idx="3">
                  <c:v>0.14913999999999999</c:v>
                </c:pt>
                <c:pt idx="4">
                  <c:v>0.15471000000000001</c:v>
                </c:pt>
                <c:pt idx="5">
                  <c:v>0.15991</c:v>
                </c:pt>
                <c:pt idx="6">
                  <c:v>0.16475000000000001</c:v>
                </c:pt>
                <c:pt idx="7">
                  <c:v>0.16933999999999999</c:v>
                </c:pt>
                <c:pt idx="8">
                  <c:v>0.17369000000000001</c:v>
                </c:pt>
                <c:pt idx="9">
                  <c:v>0.1777</c:v>
                </c:pt>
                <c:pt idx="10">
                  <c:v>0.18167</c:v>
                </c:pt>
                <c:pt idx="11">
                  <c:v>0.18529999999999999</c:v>
                </c:pt>
                <c:pt idx="12">
                  <c:v>0.19217999999999999</c:v>
                </c:pt>
                <c:pt idx="13">
                  <c:v>0.20006000000000002</c:v>
                </c:pt>
                <c:pt idx="14">
                  <c:v>0.2072</c:v>
                </c:pt>
                <c:pt idx="15">
                  <c:v>0.21371999999999999</c:v>
                </c:pt>
                <c:pt idx="16">
                  <c:v>0.21972999999999998</c:v>
                </c:pt>
                <c:pt idx="17">
                  <c:v>0.22526000000000002</c:v>
                </c:pt>
                <c:pt idx="18">
                  <c:v>0.23050000000000001</c:v>
                </c:pt>
                <c:pt idx="19">
                  <c:v>0.23537</c:v>
                </c:pt>
                <c:pt idx="20">
                  <c:v>0.23998</c:v>
                </c:pt>
                <c:pt idx="21">
                  <c:v>0.24842999999999998</c:v>
                </c:pt>
                <c:pt idx="22">
                  <c:v>0.25596999999999998</c:v>
                </c:pt>
                <c:pt idx="23">
                  <c:v>0.26284999999999997</c:v>
                </c:pt>
                <c:pt idx="24">
                  <c:v>0.26917999999999997</c:v>
                </c:pt>
                <c:pt idx="25">
                  <c:v>0.27509</c:v>
                </c:pt>
                <c:pt idx="26">
                  <c:v>0.28048000000000001</c:v>
                </c:pt>
                <c:pt idx="27">
                  <c:v>0.29027000000000003</c:v>
                </c:pt>
                <c:pt idx="28">
                  <c:v>0.29881999999999997</c:v>
                </c:pt>
                <c:pt idx="29">
                  <c:v>0.30659999999999998</c:v>
                </c:pt>
                <c:pt idx="30">
                  <c:v>0.31352999999999998</c:v>
                </c:pt>
                <c:pt idx="31">
                  <c:v>0.31989999999999996</c:v>
                </c:pt>
                <c:pt idx="32">
                  <c:v>0.32569999999999999</c:v>
                </c:pt>
                <c:pt idx="33">
                  <c:v>0.33110000000000001</c:v>
                </c:pt>
                <c:pt idx="34">
                  <c:v>0.33600000000000002</c:v>
                </c:pt>
                <c:pt idx="35">
                  <c:v>0.34079999999999999</c:v>
                </c:pt>
                <c:pt idx="36">
                  <c:v>0.34520000000000001</c:v>
                </c:pt>
                <c:pt idx="37">
                  <c:v>0.3493</c:v>
                </c:pt>
                <c:pt idx="38">
                  <c:v>0.35670000000000002</c:v>
                </c:pt>
                <c:pt idx="39">
                  <c:v>0.36519999999999997</c:v>
                </c:pt>
                <c:pt idx="40">
                  <c:v>0.37270000000000003</c:v>
                </c:pt>
                <c:pt idx="41">
                  <c:v>0.3795</c:v>
                </c:pt>
                <c:pt idx="42">
                  <c:v>0.38570000000000004</c:v>
                </c:pt>
                <c:pt idx="43">
                  <c:v>0.39150000000000001</c:v>
                </c:pt>
                <c:pt idx="44">
                  <c:v>0.39679999999999999</c:v>
                </c:pt>
                <c:pt idx="45">
                  <c:v>0.40179999999999999</c:v>
                </c:pt>
                <c:pt idx="46">
                  <c:v>0.40639999999999998</c:v>
                </c:pt>
                <c:pt idx="47">
                  <c:v>0.41510000000000002</c:v>
                </c:pt>
                <c:pt idx="48">
                  <c:v>0.42300000000000004</c:v>
                </c:pt>
                <c:pt idx="49">
                  <c:v>0.43030000000000002</c:v>
                </c:pt>
                <c:pt idx="50">
                  <c:v>0.43709999999999999</c:v>
                </c:pt>
                <c:pt idx="51">
                  <c:v>0.44350000000000001</c:v>
                </c:pt>
                <c:pt idx="52">
                  <c:v>0.4496</c:v>
                </c:pt>
                <c:pt idx="53">
                  <c:v>0.46109999999999995</c:v>
                </c:pt>
                <c:pt idx="54">
                  <c:v>0.47170000000000001</c:v>
                </c:pt>
                <c:pt idx="55">
                  <c:v>0.48180000000000001</c:v>
                </c:pt>
                <c:pt idx="56">
                  <c:v>0.49149999999999999</c:v>
                </c:pt>
                <c:pt idx="57">
                  <c:v>0.50080000000000002</c:v>
                </c:pt>
                <c:pt idx="58">
                  <c:v>0.50970000000000004</c:v>
                </c:pt>
                <c:pt idx="59">
                  <c:v>0.51839999999999997</c:v>
                </c:pt>
                <c:pt idx="60">
                  <c:v>0.53120000000000001</c:v>
                </c:pt>
                <c:pt idx="61">
                  <c:v>0.54299999999999993</c:v>
                </c:pt>
                <c:pt idx="62">
                  <c:v>0.55400000000000005</c:v>
                </c:pt>
                <c:pt idx="63">
                  <c:v>0.56430000000000002</c:v>
                </c:pt>
                <c:pt idx="64">
                  <c:v>0.58319999999999994</c:v>
                </c:pt>
                <c:pt idx="65">
                  <c:v>0.60499999999999998</c:v>
                </c:pt>
                <c:pt idx="66">
                  <c:v>0.62580000000000002</c:v>
                </c:pt>
                <c:pt idx="67">
                  <c:v>0.64629999999999999</c:v>
                </c:pt>
                <c:pt idx="68">
                  <c:v>0.66669999999999996</c:v>
                </c:pt>
                <c:pt idx="69">
                  <c:v>0.68680000000000008</c:v>
                </c:pt>
                <c:pt idx="70">
                  <c:v>0.70649999999999991</c:v>
                </c:pt>
                <c:pt idx="71">
                  <c:v>0.72589999999999999</c:v>
                </c:pt>
                <c:pt idx="72">
                  <c:v>0.74480000000000002</c:v>
                </c:pt>
                <c:pt idx="73">
                  <c:v>0.78076000000000001</c:v>
                </c:pt>
                <c:pt idx="74">
                  <c:v>0.81491000000000002</c:v>
                </c:pt>
                <c:pt idx="75">
                  <c:v>0.84723999999999999</c:v>
                </c:pt>
                <c:pt idx="76">
                  <c:v>0.87812000000000001</c:v>
                </c:pt>
                <c:pt idx="77">
                  <c:v>0.90795999999999999</c:v>
                </c:pt>
                <c:pt idx="78">
                  <c:v>0.93668000000000007</c:v>
                </c:pt>
                <c:pt idx="79">
                  <c:v>0.99213999999999991</c:v>
                </c:pt>
                <c:pt idx="80">
                  <c:v>1.04548</c:v>
                </c:pt>
                <c:pt idx="81">
                  <c:v>1.09734</c:v>
                </c:pt>
                <c:pt idx="82">
                  <c:v>1.14778</c:v>
                </c:pt>
                <c:pt idx="83">
                  <c:v>1.19767</c:v>
                </c:pt>
                <c:pt idx="84">
                  <c:v>1.24593</c:v>
                </c:pt>
                <c:pt idx="85">
                  <c:v>1.2945000000000002</c:v>
                </c:pt>
                <c:pt idx="86">
                  <c:v>1.3413200000000001</c:v>
                </c:pt>
                <c:pt idx="87">
                  <c:v>1.38836</c:v>
                </c:pt>
                <c:pt idx="88">
                  <c:v>1.43458</c:v>
                </c:pt>
                <c:pt idx="89">
                  <c:v>1.4789600000000001</c:v>
                </c:pt>
                <c:pt idx="90">
                  <c:v>1.56711</c:v>
                </c:pt>
                <c:pt idx="91">
                  <c:v>1.67313</c:v>
                </c:pt>
                <c:pt idx="92">
                  <c:v>1.7746400000000002</c:v>
                </c:pt>
                <c:pt idx="93">
                  <c:v>1.87052</c:v>
                </c:pt>
                <c:pt idx="94">
                  <c:v>1.9617</c:v>
                </c:pt>
                <c:pt idx="95">
                  <c:v>2.0481099999999999</c:v>
                </c:pt>
                <c:pt idx="96">
                  <c:v>2.1307199999999997</c:v>
                </c:pt>
                <c:pt idx="97">
                  <c:v>2.2074700000000003</c:v>
                </c:pt>
                <c:pt idx="98">
                  <c:v>2.2813599999999998</c:v>
                </c:pt>
                <c:pt idx="99">
                  <c:v>2.4144600000000001</c:v>
                </c:pt>
                <c:pt idx="100">
                  <c:v>2.5328799999999996</c:v>
                </c:pt>
                <c:pt idx="101">
                  <c:v>2.6375500000000001</c:v>
                </c:pt>
                <c:pt idx="102">
                  <c:v>2.7294100000000001</c:v>
                </c:pt>
                <c:pt idx="103">
                  <c:v>2.8094200000000003</c:v>
                </c:pt>
                <c:pt idx="104">
                  <c:v>2.8795500000000001</c:v>
                </c:pt>
                <c:pt idx="105">
                  <c:v>2.9931000000000001</c:v>
                </c:pt>
                <c:pt idx="106">
                  <c:v>3.0779399999999999</c:v>
                </c:pt>
                <c:pt idx="107">
                  <c:v>3.13998</c:v>
                </c:pt>
                <c:pt idx="108">
                  <c:v>3.1841699999999999</c:v>
                </c:pt>
                <c:pt idx="109">
                  <c:v>3.2134880000000003</c:v>
                </c:pt>
                <c:pt idx="110">
                  <c:v>3.2328960000000002</c:v>
                </c:pt>
                <c:pt idx="111">
                  <c:v>3.242378</c:v>
                </c:pt>
                <c:pt idx="112">
                  <c:v>3.2449220000000003</c:v>
                </c:pt>
                <c:pt idx="113">
                  <c:v>3.2425169999999999</c:v>
                </c:pt>
                <c:pt idx="114">
                  <c:v>3.2351540000000001</c:v>
                </c:pt>
                <c:pt idx="115">
                  <c:v>3.2248269999999999</c:v>
                </c:pt>
                <c:pt idx="116">
                  <c:v>3.1962609999999998</c:v>
                </c:pt>
                <c:pt idx="117">
                  <c:v>3.152682</c:v>
                </c:pt>
                <c:pt idx="118">
                  <c:v>3.103208</c:v>
                </c:pt>
                <c:pt idx="119">
                  <c:v>3.0528110000000002</c:v>
                </c:pt>
                <c:pt idx="120">
                  <c:v>3.0014749999999997</c:v>
                </c:pt>
                <c:pt idx="121">
                  <c:v>2.9521850000000001</c:v>
                </c:pt>
                <c:pt idx="122">
                  <c:v>2.902933</c:v>
                </c:pt>
                <c:pt idx="123">
                  <c:v>2.855712</c:v>
                </c:pt>
                <c:pt idx="124">
                  <c:v>2.8105159999999998</c:v>
                </c:pt>
                <c:pt idx="125">
                  <c:v>2.7251829999999999</c:v>
                </c:pt>
                <c:pt idx="126">
                  <c:v>2.6469119999999999</c:v>
                </c:pt>
                <c:pt idx="127">
                  <c:v>2.5746860000000003</c:v>
                </c:pt>
                <c:pt idx="128">
                  <c:v>2.5074939999999999</c:v>
                </c:pt>
                <c:pt idx="129">
                  <c:v>2.4453290000000001</c:v>
                </c:pt>
                <c:pt idx="130">
                  <c:v>2.3861859999999999</c:v>
                </c:pt>
                <c:pt idx="131">
                  <c:v>2.2799499999999999</c:v>
                </c:pt>
                <c:pt idx="132">
                  <c:v>2.1837619999999998</c:v>
                </c:pt>
                <c:pt idx="133">
                  <c:v>2.0976090000000003</c:v>
                </c:pt>
                <c:pt idx="134">
                  <c:v>2.0184820000000001</c:v>
                </c:pt>
                <c:pt idx="135">
                  <c:v>1.9453749999999999</c:v>
                </c:pt>
                <c:pt idx="136">
                  <c:v>1.8772829999999998</c:v>
                </c:pt>
                <c:pt idx="137">
                  <c:v>1.814203</c:v>
                </c:pt>
                <c:pt idx="138">
                  <c:v>1.7551330000000001</c:v>
                </c:pt>
                <c:pt idx="139">
                  <c:v>1.6920710000000001</c:v>
                </c:pt>
                <c:pt idx="140">
                  <c:v>1.6280159999999999</c:v>
                </c:pt>
                <c:pt idx="141">
                  <c:v>1.5749663</c:v>
                </c:pt>
                <c:pt idx="142">
                  <c:v>1.4778813000000002</c:v>
                </c:pt>
                <c:pt idx="143">
                  <c:v>1.3707950000000002</c:v>
                </c:pt>
                <c:pt idx="144">
                  <c:v>1.2767248</c:v>
                </c:pt>
                <c:pt idx="145">
                  <c:v>1.1946664999999999</c:v>
                </c:pt>
                <c:pt idx="146">
                  <c:v>1.1216174000000001</c:v>
                </c:pt>
                <c:pt idx="147">
                  <c:v>1.0565753</c:v>
                </c:pt>
                <c:pt idx="148">
                  <c:v>0.99783889999999997</c:v>
                </c:pt>
                <c:pt idx="149">
                  <c:v>0.94520700000000002</c:v>
                </c:pt>
                <c:pt idx="150">
                  <c:v>0.89757889999999996</c:v>
                </c:pt>
                <c:pt idx="151">
                  <c:v>0.81513139999999995</c:v>
                </c:pt>
                <c:pt idx="152">
                  <c:v>0.74639290000000003</c:v>
                </c:pt>
                <c:pt idx="153">
                  <c:v>0.68856099999999998</c:v>
                </c:pt>
                <c:pt idx="154">
                  <c:v>0.63923410000000003</c:v>
                </c:pt>
                <c:pt idx="155">
                  <c:v>0.59691110000000003</c:v>
                </c:pt>
                <c:pt idx="156">
                  <c:v>0.5602912000000001</c:v>
                </c:pt>
                <c:pt idx="157">
                  <c:v>0.50025850000000005</c:v>
                </c:pt>
                <c:pt idx="158">
                  <c:v>0.45333269999999998</c:v>
                </c:pt>
                <c:pt idx="159">
                  <c:v>0.41581170000000001</c:v>
                </c:pt>
                <c:pt idx="160">
                  <c:v>0.3850944</c:v>
                </c:pt>
                <c:pt idx="161">
                  <c:v>0.35947980000000002</c:v>
                </c:pt>
                <c:pt idx="162">
                  <c:v>0.33776729999999999</c:v>
                </c:pt>
                <c:pt idx="163">
                  <c:v>0.31895649999999998</c:v>
                </c:pt>
                <c:pt idx="164">
                  <c:v>0.30244710000000002</c:v>
                </c:pt>
                <c:pt idx="165">
                  <c:v>0.28773880000000002</c:v>
                </c:pt>
                <c:pt idx="166">
                  <c:v>0.27443139999999999</c:v>
                </c:pt>
                <c:pt idx="167">
                  <c:v>0.26222479999999998</c:v>
                </c:pt>
                <c:pt idx="168">
                  <c:v>0.2404135</c:v>
                </c:pt>
                <c:pt idx="169">
                  <c:v>0.21810199999999999</c:v>
                </c:pt>
                <c:pt idx="170">
                  <c:v>0.20059273000000002</c:v>
                </c:pt>
                <c:pt idx="171">
                  <c:v>0.18588505999999999</c:v>
                </c:pt>
                <c:pt idx="172">
                  <c:v>0.17357860999999999</c:v>
                </c:pt>
                <c:pt idx="173">
                  <c:v>0.16287309999999999</c:v>
                </c:pt>
                <c:pt idx="174">
                  <c:v>0.15366833999999999</c:v>
                </c:pt>
                <c:pt idx="175">
                  <c:v>0.14556418999999998</c:v>
                </c:pt>
                <c:pt idx="176">
                  <c:v>0.13836053000000001</c:v>
                </c:pt>
                <c:pt idx="177">
                  <c:v>0.12635437999999999</c:v>
                </c:pt>
                <c:pt idx="178">
                  <c:v>0.11644940000000001</c:v>
                </c:pt>
                <c:pt idx="179">
                  <c:v>0.10834529</c:v>
                </c:pt>
                <c:pt idx="180">
                  <c:v>0.10144184000000001</c:v>
                </c:pt>
                <c:pt idx="181">
                  <c:v>9.5518889999999995E-2</c:v>
                </c:pt>
                <c:pt idx="182">
                  <c:v>9.0416339999999998E-2</c:v>
                </c:pt>
                <c:pt idx="183">
                  <c:v>8.2012160000000001E-2</c:v>
                </c:pt>
                <c:pt idx="184">
                  <c:v>7.5378879999999995E-2</c:v>
                </c:pt>
                <c:pt idx="185">
                  <c:v>7.001621999999999E-2</c:v>
                </c:pt>
                <c:pt idx="186">
                  <c:v>6.5574029999999991E-2</c:v>
                </c:pt>
                <c:pt idx="187">
                  <c:v>6.1842179999999997E-2</c:v>
                </c:pt>
                <c:pt idx="188">
                  <c:v>5.8670609999999998E-2</c:v>
                </c:pt>
                <c:pt idx="189">
                  <c:v>5.592925E-2</c:v>
                </c:pt>
                <c:pt idx="190">
                  <c:v>5.353807E-2</c:v>
                </c:pt>
                <c:pt idx="191">
                  <c:v>5.1447029999999998E-2</c:v>
                </c:pt>
                <c:pt idx="192">
                  <c:v>4.9596109999999999E-2</c:v>
                </c:pt>
                <c:pt idx="193">
                  <c:v>4.7935279999999997E-2</c:v>
                </c:pt>
                <c:pt idx="194">
                  <c:v>4.511387E-2</c:v>
                </c:pt>
                <c:pt idx="195">
                  <c:v>4.2292440000000001E-2</c:v>
                </c:pt>
                <c:pt idx="196">
                  <c:v>4.0031289999999997E-2</c:v>
                </c:pt>
                <c:pt idx="197">
                  <c:v>3.8190339999999996E-2</c:v>
                </c:pt>
                <c:pt idx="198">
                  <c:v>3.6659541000000004E-2</c:v>
                </c:pt>
                <c:pt idx="199">
                  <c:v>3.5368861000000001E-2</c:v>
                </c:pt>
                <c:pt idx="200">
                  <c:v>3.4278275000000004E-2</c:v>
                </c:pt>
                <c:pt idx="201">
                  <c:v>3.3337762999999999E-2</c:v>
                </c:pt>
                <c:pt idx="202">
                  <c:v>3.2517312999999999E-2</c:v>
                </c:pt>
                <c:pt idx="203">
                  <c:v>3.1186558E-2</c:v>
                </c:pt>
                <c:pt idx="204">
                  <c:v>3.0145947999999999E-2</c:v>
                </c:pt>
                <c:pt idx="205">
                  <c:v>2.9315444999999999E-2</c:v>
                </c:pt>
                <c:pt idx="206">
                  <c:v>2.8655022999999998E-2</c:v>
                </c:pt>
                <c:pt idx="207">
                  <c:v>2.8114664000000001E-2</c:v>
                </c:pt>
                <c:pt idx="208">
                  <c:v>2.7664354000000002E-2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62480"/>
        <c:axId val="479967576"/>
      </c:scatterChart>
      <c:valAx>
        <c:axId val="4799624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67576"/>
        <c:crosses val="autoZero"/>
        <c:crossBetween val="midCat"/>
        <c:majorUnit val="10"/>
      </c:valAx>
      <c:valAx>
        <c:axId val="47996757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624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85366413085448"/>
          <c:y val="6.2152570929437836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srim7Be_Diamond!$P$5</c:f>
          <c:strCache>
            <c:ptCount val="1"/>
            <c:pt idx="0">
              <c:v>srim7Be_Diamond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srim7Be_Diamond!$D$20:$D$228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srim7Be_Diamond!$J$20:$J$228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8.0000000000000004E-4</c:v>
                </c:pt>
                <c:pt idx="11">
                  <c:v>8.9999999999999998E-4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1.0999999999999998E-3</c:v>
                </c:pt>
                <c:pt idx="15">
                  <c:v>1.2000000000000001E-3</c:v>
                </c:pt>
                <c:pt idx="16">
                  <c:v>1.2000000000000001E-3</c:v>
                </c:pt>
                <c:pt idx="17">
                  <c:v>1.2999999999999999E-3</c:v>
                </c:pt>
                <c:pt idx="18">
                  <c:v>1.4E-3</c:v>
                </c:pt>
                <c:pt idx="19">
                  <c:v>1.5E-3</c:v>
                </c:pt>
                <c:pt idx="20">
                  <c:v>1.5E-3</c:v>
                </c:pt>
                <c:pt idx="21">
                  <c:v>1.7000000000000001E-3</c:v>
                </c:pt>
                <c:pt idx="22">
                  <c:v>1.8E-3</c:v>
                </c:pt>
                <c:pt idx="23">
                  <c:v>2E-3</c:v>
                </c:pt>
                <c:pt idx="24">
                  <c:v>2.1000000000000003E-3</c:v>
                </c:pt>
                <c:pt idx="25">
                  <c:v>2.1999999999999997E-3</c:v>
                </c:pt>
                <c:pt idx="26">
                  <c:v>2.4000000000000002E-3</c:v>
                </c:pt>
                <c:pt idx="27">
                  <c:v>2.7000000000000001E-3</c:v>
                </c:pt>
                <c:pt idx="28">
                  <c:v>2.9000000000000002E-3</c:v>
                </c:pt>
                <c:pt idx="29">
                  <c:v>3.2000000000000002E-3</c:v>
                </c:pt>
                <c:pt idx="30">
                  <c:v>3.5000000000000005E-3</c:v>
                </c:pt>
                <c:pt idx="31">
                  <c:v>3.6999999999999997E-3</c:v>
                </c:pt>
                <c:pt idx="32">
                  <c:v>4.0000000000000001E-3</c:v>
                </c:pt>
                <c:pt idx="33">
                  <c:v>4.3E-3</c:v>
                </c:pt>
                <c:pt idx="34">
                  <c:v>4.4999999999999997E-3</c:v>
                </c:pt>
                <c:pt idx="35">
                  <c:v>4.8000000000000004E-3</c:v>
                </c:pt>
                <c:pt idx="36">
                  <c:v>5.0999999999999995E-3</c:v>
                </c:pt>
                <c:pt idx="37">
                  <c:v>5.3E-3</c:v>
                </c:pt>
                <c:pt idx="38">
                  <c:v>5.8999999999999999E-3</c:v>
                </c:pt>
                <c:pt idx="39">
                  <c:v>6.5000000000000006E-3</c:v>
                </c:pt>
                <c:pt idx="40">
                  <c:v>7.1999999999999998E-3</c:v>
                </c:pt>
                <c:pt idx="41">
                  <c:v>7.7999999999999996E-3</c:v>
                </c:pt>
                <c:pt idx="42">
                  <c:v>8.5000000000000006E-3</c:v>
                </c:pt>
                <c:pt idx="43">
                  <c:v>9.1999999999999998E-3</c:v>
                </c:pt>
                <c:pt idx="44">
                  <c:v>9.7999999999999997E-3</c:v>
                </c:pt>
                <c:pt idx="45">
                  <c:v>1.0499999999999999E-2</c:v>
                </c:pt>
                <c:pt idx="46">
                  <c:v>1.12E-2</c:v>
                </c:pt>
                <c:pt idx="47">
                  <c:v>1.2500000000000001E-2</c:v>
                </c:pt>
                <c:pt idx="48">
                  <c:v>1.3800000000000002E-2</c:v>
                </c:pt>
                <c:pt idx="49">
                  <c:v>1.52E-2</c:v>
                </c:pt>
                <c:pt idx="50">
                  <c:v>1.6500000000000001E-2</c:v>
                </c:pt>
                <c:pt idx="51">
                  <c:v>1.78E-2</c:v>
                </c:pt>
                <c:pt idx="52">
                  <c:v>1.9099999999999999E-2</c:v>
                </c:pt>
                <c:pt idx="53">
                  <c:v>2.18E-2</c:v>
                </c:pt>
                <c:pt idx="54">
                  <c:v>2.4399999999999998E-2</c:v>
                </c:pt>
                <c:pt idx="55">
                  <c:v>2.7000000000000003E-2</c:v>
                </c:pt>
                <c:pt idx="56">
                  <c:v>2.9599999999999998E-2</c:v>
                </c:pt>
                <c:pt idx="57">
                  <c:v>3.2199999999999999E-2</c:v>
                </c:pt>
                <c:pt idx="58">
                  <c:v>3.4699999999999995E-2</c:v>
                </c:pt>
                <c:pt idx="59">
                  <c:v>3.7199999999999997E-2</c:v>
                </c:pt>
                <c:pt idx="60">
                  <c:v>3.9800000000000002E-2</c:v>
                </c:pt>
                <c:pt idx="61">
                  <c:v>4.2299999999999997E-2</c:v>
                </c:pt>
                <c:pt idx="62">
                  <c:v>4.4900000000000002E-2</c:v>
                </c:pt>
                <c:pt idx="63">
                  <c:v>4.7500000000000001E-2</c:v>
                </c:pt>
                <c:pt idx="64">
                  <c:v>5.2700000000000004E-2</c:v>
                </c:pt>
                <c:pt idx="65">
                  <c:v>5.91E-2</c:v>
                </c:pt>
                <c:pt idx="66">
                  <c:v>6.5299999999999997E-2</c:v>
                </c:pt>
                <c:pt idx="67">
                  <c:v>7.1399999999999991E-2</c:v>
                </c:pt>
                <c:pt idx="68">
                  <c:v>7.7300000000000008E-2</c:v>
                </c:pt>
                <c:pt idx="69">
                  <c:v>8.3099999999999993E-2</c:v>
                </c:pt>
                <c:pt idx="70">
                  <c:v>8.8700000000000001E-2</c:v>
                </c:pt>
                <c:pt idx="71">
                  <c:v>9.4099999999999989E-2</c:v>
                </c:pt>
                <c:pt idx="72">
                  <c:v>9.9500000000000005E-2</c:v>
                </c:pt>
                <c:pt idx="73">
                  <c:v>0.10969999999999999</c:v>
                </c:pt>
                <c:pt idx="74">
                  <c:v>0.1196</c:v>
                </c:pt>
                <c:pt idx="75">
                  <c:v>0.12909999999999999</c:v>
                </c:pt>
                <c:pt idx="76">
                  <c:v>0.13830000000000001</c:v>
                </c:pt>
                <c:pt idx="77">
                  <c:v>0.14730000000000001</c:v>
                </c:pt>
                <c:pt idx="78">
                  <c:v>0.15609999999999999</c:v>
                </c:pt>
                <c:pt idx="79">
                  <c:v>0.1731</c:v>
                </c:pt>
                <c:pt idx="80">
                  <c:v>0.1895</c:v>
                </c:pt>
                <c:pt idx="81">
                  <c:v>0.20550000000000002</c:v>
                </c:pt>
                <c:pt idx="82">
                  <c:v>0.22109999999999999</c:v>
                </c:pt>
                <c:pt idx="83">
                  <c:v>0.2364</c:v>
                </c:pt>
                <c:pt idx="84">
                  <c:v>0.25129999999999997</c:v>
                </c:pt>
                <c:pt idx="85">
                  <c:v>0.26600000000000001</c:v>
                </c:pt>
                <c:pt idx="86">
                  <c:v>0.28029999999999999</c:v>
                </c:pt>
                <c:pt idx="87">
                  <c:v>0.2944</c:v>
                </c:pt>
                <c:pt idx="88">
                  <c:v>0.30819999999999997</c:v>
                </c:pt>
                <c:pt idx="89">
                  <c:v>0.32169999999999999</c:v>
                </c:pt>
                <c:pt idx="90" formatCode="0.00">
                  <c:v>0.34799999999999998</c:v>
                </c:pt>
                <c:pt idx="91" formatCode="0.00">
                  <c:v>0.3795</c:v>
                </c:pt>
                <c:pt idx="92" formatCode="0.00">
                  <c:v>0.40960000000000002</c:v>
                </c:pt>
                <c:pt idx="93" formatCode="0.00">
                  <c:v>0.43859999999999999</c:v>
                </c:pt>
                <c:pt idx="94" formatCode="0.00">
                  <c:v>0.46639999999999998</c:v>
                </c:pt>
                <c:pt idx="95" formatCode="0.00">
                  <c:v>0.49329999999999996</c:v>
                </c:pt>
                <c:pt idx="96" formatCode="0.00">
                  <c:v>0.51919999999999999</c:v>
                </c:pt>
                <c:pt idx="97" formatCode="0.00">
                  <c:v>0.5444</c:v>
                </c:pt>
                <c:pt idx="98" formatCode="0.00">
                  <c:v>0.56879999999999997</c:v>
                </c:pt>
                <c:pt idx="99" formatCode="0.00">
                  <c:v>0.61559999999999993</c:v>
                </c:pt>
                <c:pt idx="100" formatCode="0.00">
                  <c:v>0.66010000000000002</c:v>
                </c:pt>
                <c:pt idx="101" formatCode="0.00">
                  <c:v>0.70269999999999999</c:v>
                </c:pt>
                <c:pt idx="102" formatCode="0.00">
                  <c:v>0.74370000000000003</c:v>
                </c:pt>
                <c:pt idx="103" formatCode="0.00">
                  <c:v>0.7833</c:v>
                </c:pt>
                <c:pt idx="104" formatCode="0.00">
                  <c:v>0.8217000000000001</c:v>
                </c:pt>
                <c:pt idx="105" formatCode="0.00">
                  <c:v>0.89549999999999996</c:v>
                </c:pt>
                <c:pt idx="106" formatCode="0.00">
                  <c:v>0.96609999999999996</c:v>
                </c:pt>
                <c:pt idx="107" formatCode="0.00">
                  <c:v>1.03</c:v>
                </c:pt>
                <c:pt idx="108" formatCode="0.00">
                  <c:v>1.1000000000000001</c:v>
                </c:pt>
                <c:pt idx="109" formatCode="0.00">
                  <c:v>1.17</c:v>
                </c:pt>
                <c:pt idx="110" formatCode="0.00">
                  <c:v>1.23</c:v>
                </c:pt>
                <c:pt idx="111" formatCode="0.00">
                  <c:v>1.29</c:v>
                </c:pt>
                <c:pt idx="112" formatCode="0.00">
                  <c:v>1.36</c:v>
                </c:pt>
                <c:pt idx="113" formatCode="0.00">
                  <c:v>1.42</c:v>
                </c:pt>
                <c:pt idx="114" formatCode="0.00">
                  <c:v>1.48</c:v>
                </c:pt>
                <c:pt idx="115" formatCode="0.00">
                  <c:v>1.54</c:v>
                </c:pt>
                <c:pt idx="116" formatCode="0.00">
                  <c:v>1.66</c:v>
                </c:pt>
                <c:pt idx="117" formatCode="0.00">
                  <c:v>1.82</c:v>
                </c:pt>
                <c:pt idx="118" formatCode="0.00">
                  <c:v>1.97</c:v>
                </c:pt>
                <c:pt idx="119" formatCode="0.00">
                  <c:v>2.13</c:v>
                </c:pt>
                <c:pt idx="120" formatCode="0.00">
                  <c:v>2.29</c:v>
                </c:pt>
                <c:pt idx="121" formatCode="0.00">
                  <c:v>2.46</c:v>
                </c:pt>
                <c:pt idx="122" formatCode="0.00">
                  <c:v>2.62</c:v>
                </c:pt>
                <c:pt idx="123" formatCode="0.00">
                  <c:v>2.79</c:v>
                </c:pt>
                <c:pt idx="124" formatCode="0.00">
                  <c:v>2.96</c:v>
                </c:pt>
                <c:pt idx="125" formatCode="0.00">
                  <c:v>3.32</c:v>
                </c:pt>
                <c:pt idx="126" formatCode="0.00">
                  <c:v>3.69</c:v>
                </c:pt>
                <c:pt idx="127" formatCode="0.00">
                  <c:v>4.07</c:v>
                </c:pt>
                <c:pt idx="128" formatCode="0.00">
                  <c:v>4.47</c:v>
                </c:pt>
                <c:pt idx="129" formatCode="0.00">
                  <c:v>4.88</c:v>
                </c:pt>
                <c:pt idx="130" formatCode="0.00">
                  <c:v>5.31</c:v>
                </c:pt>
                <c:pt idx="131" formatCode="0.00">
                  <c:v>6.2</c:v>
                </c:pt>
                <c:pt idx="132" formatCode="0.00">
                  <c:v>7.16</c:v>
                </c:pt>
                <c:pt idx="133" formatCode="0.00">
                  <c:v>8.17</c:v>
                </c:pt>
                <c:pt idx="134" formatCode="0.00">
                  <c:v>9.23</c:v>
                </c:pt>
                <c:pt idx="135" formatCode="0.00">
                  <c:v>10.36</c:v>
                </c:pt>
                <c:pt idx="136" formatCode="0.00">
                  <c:v>11.54</c:v>
                </c:pt>
                <c:pt idx="137" formatCode="0.00">
                  <c:v>12.77</c:v>
                </c:pt>
                <c:pt idx="138" formatCode="0.00">
                  <c:v>14.06</c:v>
                </c:pt>
                <c:pt idx="139" formatCode="0.00">
                  <c:v>15.4</c:v>
                </c:pt>
                <c:pt idx="140" formatCode="0.00">
                  <c:v>16.8</c:v>
                </c:pt>
                <c:pt idx="141" formatCode="0.00">
                  <c:v>18.260000000000002</c:v>
                </c:pt>
                <c:pt idx="142" formatCode="0.00">
                  <c:v>21.33</c:v>
                </c:pt>
                <c:pt idx="143" formatCode="0.00">
                  <c:v>25.47</c:v>
                </c:pt>
                <c:pt idx="144" formatCode="0.00">
                  <c:v>29.96</c:v>
                </c:pt>
                <c:pt idx="145" formatCode="0.00">
                  <c:v>34.799999999999997</c:v>
                </c:pt>
                <c:pt idx="146" formatCode="0.00">
                  <c:v>39.979999999999997</c:v>
                </c:pt>
                <c:pt idx="147" formatCode="0.00">
                  <c:v>45.52</c:v>
                </c:pt>
                <c:pt idx="148" formatCode="0.00">
                  <c:v>51.41</c:v>
                </c:pt>
                <c:pt idx="149" formatCode="0.00">
                  <c:v>57.65</c:v>
                </c:pt>
                <c:pt idx="150" formatCode="0.00">
                  <c:v>64.260000000000005</c:v>
                </c:pt>
                <c:pt idx="151" formatCode="0.00">
                  <c:v>78.540000000000006</c:v>
                </c:pt>
                <c:pt idx="152" formatCode="0.00">
                  <c:v>94.26</c:v>
                </c:pt>
                <c:pt idx="153" formatCode="0.00">
                  <c:v>111.43</c:v>
                </c:pt>
                <c:pt idx="154" formatCode="0.00">
                  <c:v>130.02000000000001</c:v>
                </c:pt>
                <c:pt idx="155" formatCode="0.00">
                  <c:v>150.04</c:v>
                </c:pt>
                <c:pt idx="156" formatCode="0.00">
                  <c:v>171.45</c:v>
                </c:pt>
                <c:pt idx="157" formatCode="0.00">
                  <c:v>218.3</c:v>
                </c:pt>
                <c:pt idx="158" formatCode="0.00">
                  <c:v>270.41000000000003</c:v>
                </c:pt>
                <c:pt idx="159" formatCode="0.00">
                  <c:v>327.52999999999997</c:v>
                </c:pt>
                <c:pt idx="160" formatCode="0.00">
                  <c:v>389.39</c:v>
                </c:pt>
                <c:pt idx="161" formatCode="0.00">
                  <c:v>455.77</c:v>
                </c:pt>
                <c:pt idx="162" formatCode="0.00">
                  <c:v>526.49</c:v>
                </c:pt>
                <c:pt idx="163" formatCode="0.00">
                  <c:v>601.39</c:v>
                </c:pt>
                <c:pt idx="164" formatCode="0.00">
                  <c:v>680.39</c:v>
                </c:pt>
                <c:pt idx="165" formatCode="0.00">
                  <c:v>763.46</c:v>
                </c:pt>
                <c:pt idx="166" formatCode="0.00">
                  <c:v>850.66</c:v>
                </c:pt>
                <c:pt idx="167" formatCode="0.00">
                  <c:v>942.08</c:v>
                </c:pt>
                <c:pt idx="168" formatCode="0.00">
                  <c:v>1140</c:v>
                </c:pt>
                <c:pt idx="169" formatCode="0.00">
                  <c:v>1410</c:v>
                </c:pt>
                <c:pt idx="170" formatCode="0.00">
                  <c:v>1710</c:v>
                </c:pt>
                <c:pt idx="171" formatCode="0.00">
                  <c:v>2029.9999999999998</c:v>
                </c:pt>
                <c:pt idx="172" formatCode="0.0">
                  <c:v>2380</c:v>
                </c:pt>
                <c:pt idx="173" formatCode="0.0">
                  <c:v>2760</c:v>
                </c:pt>
                <c:pt idx="174" formatCode="0.0">
                  <c:v>3150</c:v>
                </c:pt>
                <c:pt idx="175" formatCode="0.0">
                  <c:v>3570</c:v>
                </c:pt>
                <c:pt idx="176" formatCode="0.0">
                  <c:v>4019.9999999999995</c:v>
                </c:pt>
                <c:pt idx="177" formatCode="0.0">
                  <c:v>4970</c:v>
                </c:pt>
                <c:pt idx="178" formatCode="0.0">
                  <c:v>6020</c:v>
                </c:pt>
                <c:pt idx="179" formatCode="0.0">
                  <c:v>7150</c:v>
                </c:pt>
                <c:pt idx="180" formatCode="0.0">
                  <c:v>8360</c:v>
                </c:pt>
                <c:pt idx="181" formatCode="0.0">
                  <c:v>9650</c:v>
                </c:pt>
                <c:pt idx="182" formatCode="0.0">
                  <c:v>11020</c:v>
                </c:pt>
                <c:pt idx="183" formatCode="0.0">
                  <c:v>13980</c:v>
                </c:pt>
                <c:pt idx="184" formatCode="0.0">
                  <c:v>17230</c:v>
                </c:pt>
                <c:pt idx="185" formatCode="0.0">
                  <c:v>20750</c:v>
                </c:pt>
                <c:pt idx="186" formatCode="0.0">
                  <c:v>24530</c:v>
                </c:pt>
                <c:pt idx="187" formatCode="0.0">
                  <c:v>28560</c:v>
                </c:pt>
                <c:pt idx="188" formatCode="0.0">
                  <c:v>32820</c:v>
                </c:pt>
                <c:pt idx="189" formatCode="0.0">
                  <c:v>37300</c:v>
                </c:pt>
                <c:pt idx="190" formatCode="0.0">
                  <c:v>42000</c:v>
                </c:pt>
                <c:pt idx="191" formatCode="0.0">
                  <c:v>46910</c:v>
                </c:pt>
                <c:pt idx="192" formatCode="0.0">
                  <c:v>52010</c:v>
                </c:pt>
                <c:pt idx="193" formatCode="0.0">
                  <c:v>57300</c:v>
                </c:pt>
                <c:pt idx="194" formatCode="0.0">
                  <c:v>68390</c:v>
                </c:pt>
                <c:pt idx="195" formatCode="0.0">
                  <c:v>83190</c:v>
                </c:pt>
                <c:pt idx="196" formatCode="0.0">
                  <c:v>98920</c:v>
                </c:pt>
                <c:pt idx="197" formatCode="0.0">
                  <c:v>115490</c:v>
                </c:pt>
                <c:pt idx="198" formatCode="0.0">
                  <c:v>132830</c:v>
                </c:pt>
                <c:pt idx="199" formatCode="0.0">
                  <c:v>150870</c:v>
                </c:pt>
                <c:pt idx="200" formatCode="0.0">
                  <c:v>169550</c:v>
                </c:pt>
                <c:pt idx="201" formatCode="0.0">
                  <c:v>188810</c:v>
                </c:pt>
                <c:pt idx="202" formatCode="0.0">
                  <c:v>208610</c:v>
                </c:pt>
                <c:pt idx="203" formatCode="0.0">
                  <c:v>249600</c:v>
                </c:pt>
                <c:pt idx="204" formatCode="0.0">
                  <c:v>292260</c:v>
                </c:pt>
                <c:pt idx="205" formatCode="0.0">
                  <c:v>336340</c:v>
                </c:pt>
                <c:pt idx="206" formatCode="0.0">
                  <c:v>381620</c:v>
                </c:pt>
                <c:pt idx="207" formatCode="0.0">
                  <c:v>427930</c:v>
                </c:pt>
                <c:pt idx="208" formatCode="0.0">
                  <c:v>475130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43-49EF-9900-86E8CEF71EB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srim7Be_Diamond!$M$20:$M$228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4.0000000000000002E-4</c:v>
                </c:pt>
                <c:pt idx="2">
                  <c:v>4.0000000000000002E-4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5.0000000000000001E-4</c:v>
                </c:pt>
                <c:pt idx="7">
                  <c:v>5.0000000000000001E-4</c:v>
                </c:pt>
                <c:pt idx="8">
                  <c:v>6.0000000000000006E-4</c:v>
                </c:pt>
                <c:pt idx="9">
                  <c:v>6.0000000000000006E-4</c:v>
                </c:pt>
                <c:pt idx="10">
                  <c:v>6.0000000000000006E-4</c:v>
                </c:pt>
                <c:pt idx="11">
                  <c:v>6.0000000000000006E-4</c:v>
                </c:pt>
                <c:pt idx="12">
                  <c:v>6.9999999999999999E-4</c:v>
                </c:pt>
                <c:pt idx="13">
                  <c:v>6.9999999999999999E-4</c:v>
                </c:pt>
                <c:pt idx="14">
                  <c:v>8.0000000000000004E-4</c:v>
                </c:pt>
                <c:pt idx="15">
                  <c:v>8.0000000000000004E-4</c:v>
                </c:pt>
                <c:pt idx="16">
                  <c:v>8.9999999999999998E-4</c:v>
                </c:pt>
                <c:pt idx="17">
                  <c:v>8.9999999999999998E-4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1.0999999999999998E-3</c:v>
                </c:pt>
                <c:pt idx="22">
                  <c:v>1.2000000000000001E-3</c:v>
                </c:pt>
                <c:pt idx="23">
                  <c:v>1.2999999999999999E-3</c:v>
                </c:pt>
                <c:pt idx="24">
                  <c:v>1.4E-3</c:v>
                </c:pt>
                <c:pt idx="25">
                  <c:v>1.4E-3</c:v>
                </c:pt>
                <c:pt idx="26">
                  <c:v>1.5E-3</c:v>
                </c:pt>
                <c:pt idx="27">
                  <c:v>1.7000000000000001E-3</c:v>
                </c:pt>
                <c:pt idx="28">
                  <c:v>1.8E-3</c:v>
                </c:pt>
                <c:pt idx="29">
                  <c:v>1.9E-3</c:v>
                </c:pt>
                <c:pt idx="30">
                  <c:v>2.1000000000000003E-3</c:v>
                </c:pt>
                <c:pt idx="31">
                  <c:v>2.1999999999999997E-3</c:v>
                </c:pt>
                <c:pt idx="32">
                  <c:v>2.4000000000000002E-3</c:v>
                </c:pt>
                <c:pt idx="33">
                  <c:v>2.5000000000000001E-3</c:v>
                </c:pt>
                <c:pt idx="34">
                  <c:v>2.5999999999999999E-3</c:v>
                </c:pt>
                <c:pt idx="35">
                  <c:v>2.8E-3</c:v>
                </c:pt>
                <c:pt idx="36">
                  <c:v>2.9000000000000002E-3</c:v>
                </c:pt>
                <c:pt idx="37">
                  <c:v>3.0000000000000001E-3</c:v>
                </c:pt>
                <c:pt idx="38">
                  <c:v>3.3E-3</c:v>
                </c:pt>
                <c:pt idx="39">
                  <c:v>3.5999999999999999E-3</c:v>
                </c:pt>
                <c:pt idx="40">
                  <c:v>3.8999999999999998E-3</c:v>
                </c:pt>
                <c:pt idx="41">
                  <c:v>4.1000000000000003E-3</c:v>
                </c:pt>
                <c:pt idx="42">
                  <c:v>4.3999999999999994E-3</c:v>
                </c:pt>
                <c:pt idx="43">
                  <c:v>4.7000000000000002E-3</c:v>
                </c:pt>
                <c:pt idx="44">
                  <c:v>5.0000000000000001E-3</c:v>
                </c:pt>
                <c:pt idx="45">
                  <c:v>5.1999999999999998E-3</c:v>
                </c:pt>
                <c:pt idx="46">
                  <c:v>5.4999999999999997E-3</c:v>
                </c:pt>
                <c:pt idx="47">
                  <c:v>6.0000000000000001E-3</c:v>
                </c:pt>
                <c:pt idx="48">
                  <c:v>6.5000000000000006E-3</c:v>
                </c:pt>
                <c:pt idx="49">
                  <c:v>7.000000000000001E-3</c:v>
                </c:pt>
                <c:pt idx="50">
                  <c:v>7.3999999999999995E-3</c:v>
                </c:pt>
                <c:pt idx="51">
                  <c:v>7.9000000000000008E-3</c:v>
                </c:pt>
                <c:pt idx="52">
                  <c:v>8.3000000000000001E-3</c:v>
                </c:pt>
                <c:pt idx="53">
                  <c:v>9.1000000000000004E-3</c:v>
                </c:pt>
                <c:pt idx="54">
                  <c:v>9.9000000000000008E-3</c:v>
                </c:pt>
                <c:pt idx="55">
                  <c:v>1.0699999999999999E-2</c:v>
                </c:pt>
                <c:pt idx="56">
                  <c:v>1.14E-2</c:v>
                </c:pt>
                <c:pt idx="57">
                  <c:v>1.2E-2</c:v>
                </c:pt>
                <c:pt idx="58">
                  <c:v>1.2699999999999999E-2</c:v>
                </c:pt>
                <c:pt idx="59">
                  <c:v>1.3300000000000001E-2</c:v>
                </c:pt>
                <c:pt idx="60">
                  <c:v>1.3900000000000001E-2</c:v>
                </c:pt>
                <c:pt idx="61">
                  <c:v>1.4499999999999999E-2</c:v>
                </c:pt>
                <c:pt idx="62">
                  <c:v>1.4999999999999999E-2</c:v>
                </c:pt>
                <c:pt idx="63">
                  <c:v>1.5599999999999999E-2</c:v>
                </c:pt>
                <c:pt idx="64">
                  <c:v>1.67E-2</c:v>
                </c:pt>
                <c:pt idx="65">
                  <c:v>1.7899999999999999E-2</c:v>
                </c:pt>
                <c:pt idx="66">
                  <c:v>1.9099999999999999E-2</c:v>
                </c:pt>
                <c:pt idx="67">
                  <c:v>2.01E-2</c:v>
                </c:pt>
                <c:pt idx="68">
                  <c:v>2.1100000000000001E-2</c:v>
                </c:pt>
                <c:pt idx="69">
                  <c:v>2.1999999999999999E-2</c:v>
                </c:pt>
                <c:pt idx="70">
                  <c:v>2.2800000000000001E-2</c:v>
                </c:pt>
                <c:pt idx="71">
                  <c:v>2.35E-2</c:v>
                </c:pt>
                <c:pt idx="72">
                  <c:v>2.4199999999999999E-2</c:v>
                </c:pt>
                <c:pt idx="73">
                  <c:v>2.5500000000000002E-2</c:v>
                </c:pt>
                <c:pt idx="74">
                  <c:v>2.6600000000000002E-2</c:v>
                </c:pt>
                <c:pt idx="75">
                  <c:v>2.7600000000000003E-2</c:v>
                </c:pt>
                <c:pt idx="76">
                  <c:v>2.8499999999999998E-2</c:v>
                </c:pt>
                <c:pt idx="77">
                  <c:v>2.93E-2</c:v>
                </c:pt>
                <c:pt idx="78">
                  <c:v>3.0099999999999998E-2</c:v>
                </c:pt>
                <c:pt idx="79">
                  <c:v>3.15E-2</c:v>
                </c:pt>
                <c:pt idx="80">
                  <c:v>3.27E-2</c:v>
                </c:pt>
                <c:pt idx="81">
                  <c:v>3.3800000000000004E-2</c:v>
                </c:pt>
                <c:pt idx="82">
                  <c:v>3.4799999999999998E-2</c:v>
                </c:pt>
                <c:pt idx="83">
                  <c:v>3.5699999999999996E-2</c:v>
                </c:pt>
                <c:pt idx="84">
                  <c:v>3.6499999999999998E-2</c:v>
                </c:pt>
                <c:pt idx="85">
                  <c:v>3.7199999999999997E-2</c:v>
                </c:pt>
                <c:pt idx="86">
                  <c:v>3.7900000000000003E-2</c:v>
                </c:pt>
                <c:pt idx="87">
                  <c:v>3.8600000000000002E-2</c:v>
                </c:pt>
                <c:pt idx="88">
                  <c:v>3.9199999999999999E-2</c:v>
                </c:pt>
                <c:pt idx="89">
                  <c:v>3.9800000000000002E-2</c:v>
                </c:pt>
                <c:pt idx="90">
                  <c:v>4.0899999999999999E-2</c:v>
                </c:pt>
                <c:pt idx="91">
                  <c:v>4.2200000000000001E-2</c:v>
                </c:pt>
                <c:pt idx="92">
                  <c:v>4.3299999999999998E-2</c:v>
                </c:pt>
                <c:pt idx="93">
                  <c:v>4.4200000000000003E-2</c:v>
                </c:pt>
                <c:pt idx="94">
                  <c:v>4.5100000000000001E-2</c:v>
                </c:pt>
                <c:pt idx="95">
                  <c:v>4.5900000000000003E-2</c:v>
                </c:pt>
                <c:pt idx="96">
                  <c:v>4.6600000000000003E-2</c:v>
                </c:pt>
                <c:pt idx="97">
                  <c:v>4.7199999999999999E-2</c:v>
                </c:pt>
                <c:pt idx="98">
                  <c:v>4.7799999999999995E-2</c:v>
                </c:pt>
                <c:pt idx="99">
                  <c:v>4.9099999999999998E-2</c:v>
                </c:pt>
                <c:pt idx="100">
                  <c:v>5.0099999999999999E-2</c:v>
                </c:pt>
                <c:pt idx="101">
                  <c:v>5.11E-2</c:v>
                </c:pt>
                <c:pt idx="102">
                  <c:v>5.1900000000000002E-2</c:v>
                </c:pt>
                <c:pt idx="103">
                  <c:v>5.2700000000000004E-2</c:v>
                </c:pt>
                <c:pt idx="104">
                  <c:v>5.3400000000000003E-2</c:v>
                </c:pt>
                <c:pt idx="105">
                  <c:v>5.5100000000000003E-2</c:v>
                </c:pt>
                <c:pt idx="106">
                  <c:v>5.6599999999999998E-2</c:v>
                </c:pt>
                <c:pt idx="107">
                  <c:v>5.7999999999999996E-2</c:v>
                </c:pt>
                <c:pt idx="108">
                  <c:v>5.9199999999999996E-2</c:v>
                </c:pt>
                <c:pt idx="109">
                  <c:v>6.0299999999999999E-2</c:v>
                </c:pt>
                <c:pt idx="110">
                  <c:v>6.1399999999999996E-2</c:v>
                </c:pt>
                <c:pt idx="111">
                  <c:v>6.2399999999999997E-2</c:v>
                </c:pt>
                <c:pt idx="112">
                  <c:v>6.3299999999999995E-2</c:v>
                </c:pt>
                <c:pt idx="113">
                  <c:v>6.4299999999999996E-2</c:v>
                </c:pt>
                <c:pt idx="114">
                  <c:v>6.5100000000000005E-2</c:v>
                </c:pt>
                <c:pt idx="115">
                  <c:v>6.6000000000000003E-2</c:v>
                </c:pt>
                <c:pt idx="116">
                  <c:v>6.88E-2</c:v>
                </c:pt>
                <c:pt idx="117">
                  <c:v>7.2800000000000004E-2</c:v>
                </c:pt>
                <c:pt idx="118">
                  <c:v>7.6600000000000001E-2</c:v>
                </c:pt>
                <c:pt idx="119">
                  <c:v>8.030000000000001E-2</c:v>
                </c:pt>
                <c:pt idx="120">
                  <c:v>8.3999999999999991E-2</c:v>
                </c:pt>
                <c:pt idx="121">
                  <c:v>8.7599999999999997E-2</c:v>
                </c:pt>
                <c:pt idx="122">
                  <c:v>9.11E-2</c:v>
                </c:pt>
                <c:pt idx="123">
                  <c:v>9.4699999999999993E-2</c:v>
                </c:pt>
                <c:pt idx="124">
                  <c:v>9.8199999999999996E-2</c:v>
                </c:pt>
                <c:pt idx="125">
                  <c:v>0.1111</c:v>
                </c:pt>
                <c:pt idx="126">
                  <c:v>0.1236</c:v>
                </c:pt>
                <c:pt idx="127">
                  <c:v>0.13569999999999999</c:v>
                </c:pt>
                <c:pt idx="128">
                  <c:v>0.14760000000000001</c:v>
                </c:pt>
                <c:pt idx="129">
                  <c:v>0.15940000000000001</c:v>
                </c:pt>
                <c:pt idx="130">
                  <c:v>0.17119999999999999</c:v>
                </c:pt>
                <c:pt idx="131">
                  <c:v>0.2142</c:v>
                </c:pt>
                <c:pt idx="132">
                  <c:v>0.25430000000000003</c:v>
                </c:pt>
                <c:pt idx="133">
                  <c:v>0.29289999999999999</c:v>
                </c:pt>
                <c:pt idx="134">
                  <c:v>0.33069999999999999</c:v>
                </c:pt>
                <c:pt idx="135">
                  <c:v>0.36819999999999997</c:v>
                </c:pt>
                <c:pt idx="136">
                  <c:v>0.40560000000000002</c:v>
                </c:pt>
                <c:pt idx="137">
                  <c:v>0.44309999999999999</c:v>
                </c:pt>
                <c:pt idx="138">
                  <c:v>0.48049999999999998</c:v>
                </c:pt>
                <c:pt idx="139">
                  <c:v>0.51790000000000003</c:v>
                </c:pt>
                <c:pt idx="140">
                  <c:v>0.55579999999999996</c:v>
                </c:pt>
                <c:pt idx="141">
                  <c:v>0.59420000000000006</c:v>
                </c:pt>
                <c:pt idx="142">
                  <c:v>0.73880000000000001</c:v>
                </c:pt>
                <c:pt idx="143">
                  <c:v>0.94650000000000001</c:v>
                </c:pt>
                <c:pt idx="144" formatCode="0.00">
                  <c:v>1.1399999999999999</c:v>
                </c:pt>
                <c:pt idx="145" formatCode="0.00">
                  <c:v>1.34</c:v>
                </c:pt>
                <c:pt idx="146" formatCode="0.00">
                  <c:v>1.53</c:v>
                </c:pt>
                <c:pt idx="147" formatCode="0.00">
                  <c:v>1.72</c:v>
                </c:pt>
                <c:pt idx="148" formatCode="0.00">
                  <c:v>1.92</c:v>
                </c:pt>
                <c:pt idx="149" formatCode="0.00">
                  <c:v>2.11</c:v>
                </c:pt>
                <c:pt idx="150" formatCode="0.00">
                  <c:v>2.3199999999999998</c:v>
                </c:pt>
                <c:pt idx="151" formatCode="0.00">
                  <c:v>3.08</c:v>
                </c:pt>
                <c:pt idx="152" formatCode="0.00">
                  <c:v>3.81</c:v>
                </c:pt>
                <c:pt idx="153" formatCode="0.00">
                  <c:v>4.53</c:v>
                </c:pt>
                <c:pt idx="154" formatCode="0.00">
                  <c:v>5.25</c:v>
                </c:pt>
                <c:pt idx="155" formatCode="0.00">
                  <c:v>5.97</c:v>
                </c:pt>
                <c:pt idx="156" formatCode="0.00">
                  <c:v>6.71</c:v>
                </c:pt>
                <c:pt idx="157" formatCode="0.00">
                  <c:v>9.4600000000000009</c:v>
                </c:pt>
                <c:pt idx="158" formatCode="0.00">
                  <c:v>12.02</c:v>
                </c:pt>
                <c:pt idx="159" formatCode="0.00">
                  <c:v>14.51</c:v>
                </c:pt>
                <c:pt idx="160" formatCode="0.00">
                  <c:v>16.97</c:v>
                </c:pt>
                <c:pt idx="161" formatCode="0.00">
                  <c:v>19.43</c:v>
                </c:pt>
                <c:pt idx="162" formatCode="0.00">
                  <c:v>21.89</c:v>
                </c:pt>
                <c:pt idx="163" formatCode="0.00">
                  <c:v>24.35</c:v>
                </c:pt>
                <c:pt idx="164" formatCode="0.00">
                  <c:v>26.83</c:v>
                </c:pt>
                <c:pt idx="165" formatCode="0.00">
                  <c:v>29.34</c:v>
                </c:pt>
                <c:pt idx="166" formatCode="0.00">
                  <c:v>31.87</c:v>
                </c:pt>
                <c:pt idx="167" formatCode="0.00">
                  <c:v>34.44</c:v>
                </c:pt>
                <c:pt idx="168" formatCode="0.00">
                  <c:v>44.34</c:v>
                </c:pt>
                <c:pt idx="169" formatCode="0.00">
                  <c:v>58.76</c:v>
                </c:pt>
                <c:pt idx="170" formatCode="0.00">
                  <c:v>72.489999999999995</c:v>
                </c:pt>
                <c:pt idx="171" formatCode="0.00">
                  <c:v>85.91</c:v>
                </c:pt>
                <c:pt idx="172" formatCode="0.00">
                  <c:v>99.24</c:v>
                </c:pt>
                <c:pt idx="173" formatCode="0.00">
                  <c:v>112.59</c:v>
                </c:pt>
                <c:pt idx="174" formatCode="0.00">
                  <c:v>126.03</c:v>
                </c:pt>
                <c:pt idx="175" formatCode="0.00">
                  <c:v>139.58000000000001</c:v>
                </c:pt>
                <c:pt idx="176" formatCode="0.00">
                  <c:v>153.27000000000001</c:v>
                </c:pt>
                <c:pt idx="177" formatCode="0.00">
                  <c:v>204.74</c:v>
                </c:pt>
                <c:pt idx="178" formatCode="0.00">
                  <c:v>252.81</c:v>
                </c:pt>
                <c:pt idx="179" formatCode="0.00">
                  <c:v>299.43</c:v>
                </c:pt>
                <c:pt idx="180" formatCode="0.00">
                  <c:v>345.45</c:v>
                </c:pt>
                <c:pt idx="181" formatCode="0.00">
                  <c:v>391.27</c:v>
                </c:pt>
                <c:pt idx="182" formatCode="0.00">
                  <c:v>437.11</c:v>
                </c:pt>
                <c:pt idx="183" formatCode="0.00">
                  <c:v>606.36</c:v>
                </c:pt>
                <c:pt idx="184" formatCode="0.00">
                  <c:v>761.8</c:v>
                </c:pt>
                <c:pt idx="185" formatCode="0.00">
                  <c:v>911.22</c:v>
                </c:pt>
                <c:pt idx="186" formatCode="0.00">
                  <c:v>1060</c:v>
                </c:pt>
                <c:pt idx="187" formatCode="0.00">
                  <c:v>1200</c:v>
                </c:pt>
                <c:pt idx="188" formatCode="0.00">
                  <c:v>1350</c:v>
                </c:pt>
                <c:pt idx="189" formatCode="0.00">
                  <c:v>1490</c:v>
                </c:pt>
                <c:pt idx="190" formatCode="0.00">
                  <c:v>1630</c:v>
                </c:pt>
                <c:pt idx="191" formatCode="0.00">
                  <c:v>1780</c:v>
                </c:pt>
                <c:pt idx="192" formatCode="0.0">
                  <c:v>1920</c:v>
                </c:pt>
                <c:pt idx="193" formatCode="0.0">
                  <c:v>2060</c:v>
                </c:pt>
                <c:pt idx="194" formatCode="0.0">
                  <c:v>2590</c:v>
                </c:pt>
                <c:pt idx="195" formatCode="0.0">
                  <c:v>3340</c:v>
                </c:pt>
                <c:pt idx="196" formatCode="0.0">
                  <c:v>4010</c:v>
                </c:pt>
                <c:pt idx="197" formatCode="0.0">
                  <c:v>4650</c:v>
                </c:pt>
                <c:pt idx="198" formatCode="0.0">
                  <c:v>5260</c:v>
                </c:pt>
                <c:pt idx="199" formatCode="0.0">
                  <c:v>5850</c:v>
                </c:pt>
                <c:pt idx="200" formatCode="0.0">
                  <c:v>6430</c:v>
                </c:pt>
                <c:pt idx="201" formatCode="0.0">
                  <c:v>6980</c:v>
                </c:pt>
                <c:pt idx="202" formatCode="0.0">
                  <c:v>7530</c:v>
                </c:pt>
                <c:pt idx="203" formatCode="0.0">
                  <c:v>9510</c:v>
                </c:pt>
                <c:pt idx="204" formatCode="0.0">
                  <c:v>11270</c:v>
                </c:pt>
                <c:pt idx="205" formatCode="0.0">
                  <c:v>12890</c:v>
                </c:pt>
                <c:pt idx="206" formatCode="0.0">
                  <c:v>14400</c:v>
                </c:pt>
                <c:pt idx="207" formatCode="0.0">
                  <c:v>15820</c:v>
                </c:pt>
                <c:pt idx="208" formatCode="0.0">
                  <c:v>17180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43-49EF-9900-86E8CEF71EB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srim7Be_Diamond!$P$20:$P$228</c:f>
              <c:numCache>
                <c:formatCode>0.000</c:formatCode>
                <c:ptCount val="209"/>
                <c:pt idx="0">
                  <c:v>3.0000000000000003E-4</c:v>
                </c:pt>
                <c:pt idx="1">
                  <c:v>3.0000000000000003E-4</c:v>
                </c:pt>
                <c:pt idx="2">
                  <c:v>3.0000000000000003E-4</c:v>
                </c:pt>
                <c:pt idx="3">
                  <c:v>3.0000000000000003E-4</c:v>
                </c:pt>
                <c:pt idx="4">
                  <c:v>3.0000000000000003E-4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4.0000000000000002E-4</c:v>
                </c:pt>
                <c:pt idx="8">
                  <c:v>4.0000000000000002E-4</c:v>
                </c:pt>
                <c:pt idx="9">
                  <c:v>4.0000000000000002E-4</c:v>
                </c:pt>
                <c:pt idx="10">
                  <c:v>4.0000000000000002E-4</c:v>
                </c:pt>
                <c:pt idx="11">
                  <c:v>5.0000000000000001E-4</c:v>
                </c:pt>
                <c:pt idx="12">
                  <c:v>5.0000000000000001E-4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6.0000000000000006E-4</c:v>
                </c:pt>
                <c:pt idx="16">
                  <c:v>6.0000000000000006E-4</c:v>
                </c:pt>
                <c:pt idx="17">
                  <c:v>6.9999999999999999E-4</c:v>
                </c:pt>
                <c:pt idx="18">
                  <c:v>6.9999999999999999E-4</c:v>
                </c:pt>
                <c:pt idx="19">
                  <c:v>6.9999999999999999E-4</c:v>
                </c:pt>
                <c:pt idx="20">
                  <c:v>8.0000000000000004E-4</c:v>
                </c:pt>
                <c:pt idx="21">
                  <c:v>8.0000000000000004E-4</c:v>
                </c:pt>
                <c:pt idx="22">
                  <c:v>8.9999999999999998E-4</c:v>
                </c:pt>
                <c:pt idx="23">
                  <c:v>8.9999999999999998E-4</c:v>
                </c:pt>
                <c:pt idx="24">
                  <c:v>1E-3</c:v>
                </c:pt>
                <c:pt idx="25">
                  <c:v>1E-3</c:v>
                </c:pt>
                <c:pt idx="26">
                  <c:v>1.0999999999999998E-3</c:v>
                </c:pt>
                <c:pt idx="27">
                  <c:v>1.2000000000000001E-3</c:v>
                </c:pt>
                <c:pt idx="28">
                  <c:v>1.2999999999999999E-3</c:v>
                </c:pt>
                <c:pt idx="29">
                  <c:v>1.4E-3</c:v>
                </c:pt>
                <c:pt idx="30">
                  <c:v>1.5E-3</c:v>
                </c:pt>
                <c:pt idx="31">
                  <c:v>1.6000000000000001E-3</c:v>
                </c:pt>
                <c:pt idx="32">
                  <c:v>1.7000000000000001E-3</c:v>
                </c:pt>
                <c:pt idx="33">
                  <c:v>1.8E-3</c:v>
                </c:pt>
                <c:pt idx="34">
                  <c:v>1.9E-3</c:v>
                </c:pt>
                <c:pt idx="35">
                  <c:v>2E-3</c:v>
                </c:pt>
                <c:pt idx="36">
                  <c:v>2.1000000000000003E-3</c:v>
                </c:pt>
                <c:pt idx="37">
                  <c:v>2.1999999999999997E-3</c:v>
                </c:pt>
                <c:pt idx="38">
                  <c:v>2.4000000000000002E-3</c:v>
                </c:pt>
                <c:pt idx="39">
                  <c:v>2.5999999999999999E-3</c:v>
                </c:pt>
                <c:pt idx="40">
                  <c:v>2.8E-3</c:v>
                </c:pt>
                <c:pt idx="41">
                  <c:v>3.0000000000000001E-3</c:v>
                </c:pt>
                <c:pt idx="42">
                  <c:v>3.2000000000000002E-3</c:v>
                </c:pt>
                <c:pt idx="43">
                  <c:v>3.4000000000000002E-3</c:v>
                </c:pt>
                <c:pt idx="44">
                  <c:v>3.5999999999999999E-3</c:v>
                </c:pt>
                <c:pt idx="45">
                  <c:v>3.8E-3</c:v>
                </c:pt>
                <c:pt idx="46">
                  <c:v>4.0000000000000001E-3</c:v>
                </c:pt>
                <c:pt idx="47">
                  <c:v>4.3999999999999994E-3</c:v>
                </c:pt>
                <c:pt idx="48">
                  <c:v>4.8000000000000004E-3</c:v>
                </c:pt>
                <c:pt idx="49">
                  <c:v>5.1999999999999998E-3</c:v>
                </c:pt>
                <c:pt idx="50">
                  <c:v>5.5999999999999999E-3</c:v>
                </c:pt>
                <c:pt idx="51">
                  <c:v>6.0000000000000001E-3</c:v>
                </c:pt>
                <c:pt idx="52">
                  <c:v>6.3E-3</c:v>
                </c:pt>
                <c:pt idx="53">
                  <c:v>7.000000000000001E-3</c:v>
                </c:pt>
                <c:pt idx="54">
                  <c:v>7.7000000000000002E-3</c:v>
                </c:pt>
                <c:pt idx="55">
                  <c:v>8.4000000000000012E-3</c:v>
                </c:pt>
                <c:pt idx="56">
                  <c:v>9.1000000000000004E-3</c:v>
                </c:pt>
                <c:pt idx="57">
                  <c:v>9.7000000000000003E-3</c:v>
                </c:pt>
                <c:pt idx="58">
                  <c:v>1.03E-2</c:v>
                </c:pt>
                <c:pt idx="59">
                  <c:v>1.09E-2</c:v>
                </c:pt>
                <c:pt idx="60">
                  <c:v>1.15E-2</c:v>
                </c:pt>
                <c:pt idx="61">
                  <c:v>1.2E-2</c:v>
                </c:pt>
                <c:pt idx="62">
                  <c:v>1.26E-2</c:v>
                </c:pt>
                <c:pt idx="63">
                  <c:v>1.32E-2</c:v>
                </c:pt>
                <c:pt idx="64">
                  <c:v>1.4199999999999999E-2</c:v>
                </c:pt>
                <c:pt idx="65">
                  <c:v>1.55E-2</c:v>
                </c:pt>
                <c:pt idx="66">
                  <c:v>1.6800000000000002E-2</c:v>
                </c:pt>
                <c:pt idx="67">
                  <c:v>1.7999999999999999E-2</c:v>
                </c:pt>
                <c:pt idx="68">
                  <c:v>1.9099999999999999E-2</c:v>
                </c:pt>
                <c:pt idx="69">
                  <c:v>2.0200000000000003E-2</c:v>
                </c:pt>
                <c:pt idx="70">
                  <c:v>2.12E-2</c:v>
                </c:pt>
                <c:pt idx="71">
                  <c:v>2.2200000000000001E-2</c:v>
                </c:pt>
                <c:pt idx="72">
                  <c:v>2.3100000000000002E-2</c:v>
                </c:pt>
                <c:pt idx="73">
                  <c:v>2.47E-2</c:v>
                </c:pt>
                <c:pt idx="74">
                  <c:v>2.63E-2</c:v>
                </c:pt>
                <c:pt idx="75">
                  <c:v>2.7700000000000002E-2</c:v>
                </c:pt>
                <c:pt idx="76">
                  <c:v>2.8999999999999998E-2</c:v>
                </c:pt>
                <c:pt idx="77">
                  <c:v>3.0199999999999998E-2</c:v>
                </c:pt>
                <c:pt idx="78">
                  <c:v>3.1300000000000001E-2</c:v>
                </c:pt>
                <c:pt idx="79">
                  <c:v>3.3399999999999999E-2</c:v>
                </c:pt>
                <c:pt idx="80">
                  <c:v>3.5199999999999995E-2</c:v>
                </c:pt>
                <c:pt idx="81">
                  <c:v>3.6900000000000002E-2</c:v>
                </c:pt>
                <c:pt idx="82">
                  <c:v>3.85E-2</c:v>
                </c:pt>
                <c:pt idx="83">
                  <c:v>0.04</c:v>
                </c:pt>
                <c:pt idx="84">
                  <c:v>4.1299999999999996E-2</c:v>
                </c:pt>
                <c:pt idx="85">
                  <c:v>4.2599999999999999E-2</c:v>
                </c:pt>
                <c:pt idx="86">
                  <c:v>4.3799999999999999E-2</c:v>
                </c:pt>
                <c:pt idx="87">
                  <c:v>4.4900000000000002E-2</c:v>
                </c:pt>
                <c:pt idx="88">
                  <c:v>4.5999999999999999E-2</c:v>
                </c:pt>
                <c:pt idx="89">
                  <c:v>4.7E-2</c:v>
                </c:pt>
                <c:pt idx="90">
                  <c:v>4.8899999999999999E-2</c:v>
                </c:pt>
                <c:pt idx="91">
                  <c:v>5.1000000000000004E-2</c:v>
                </c:pt>
                <c:pt idx="92">
                  <c:v>5.2900000000000003E-2</c:v>
                </c:pt>
                <c:pt idx="93">
                  <c:v>5.4600000000000003E-2</c:v>
                </c:pt>
                <c:pt idx="94">
                  <c:v>5.6200000000000007E-2</c:v>
                </c:pt>
                <c:pt idx="95">
                  <c:v>5.7599999999999998E-2</c:v>
                </c:pt>
                <c:pt idx="96">
                  <c:v>5.8899999999999994E-2</c:v>
                </c:pt>
                <c:pt idx="97">
                  <c:v>6.0100000000000001E-2</c:v>
                </c:pt>
                <c:pt idx="98">
                  <c:v>6.13E-2</c:v>
                </c:pt>
                <c:pt idx="99">
                  <c:v>6.3299999999999995E-2</c:v>
                </c:pt>
                <c:pt idx="100">
                  <c:v>6.5100000000000005E-2</c:v>
                </c:pt>
                <c:pt idx="101">
                  <c:v>6.6700000000000009E-2</c:v>
                </c:pt>
                <c:pt idx="102">
                  <c:v>6.8100000000000008E-2</c:v>
                </c:pt>
                <c:pt idx="103">
                  <c:v>6.9499999999999992E-2</c:v>
                </c:pt>
                <c:pt idx="104">
                  <c:v>7.0699999999999999E-2</c:v>
                </c:pt>
                <c:pt idx="105">
                  <c:v>7.2800000000000004E-2</c:v>
                </c:pt>
                <c:pt idx="106">
                  <c:v>7.4700000000000003E-2</c:v>
                </c:pt>
                <c:pt idx="107">
                  <c:v>7.6399999999999996E-2</c:v>
                </c:pt>
                <c:pt idx="108">
                  <c:v>7.7899999999999997E-2</c:v>
                </c:pt>
                <c:pt idx="109">
                  <c:v>7.9300000000000009E-2</c:v>
                </c:pt>
                <c:pt idx="110">
                  <c:v>8.0600000000000005E-2</c:v>
                </c:pt>
                <c:pt idx="111">
                  <c:v>8.1799999999999998E-2</c:v>
                </c:pt>
                <c:pt idx="112">
                  <c:v>8.2900000000000001E-2</c:v>
                </c:pt>
                <c:pt idx="113">
                  <c:v>8.3999999999999991E-2</c:v>
                </c:pt>
                <c:pt idx="114">
                  <c:v>8.5099999999999995E-2</c:v>
                </c:pt>
                <c:pt idx="115">
                  <c:v>8.6099999999999996E-2</c:v>
                </c:pt>
                <c:pt idx="116">
                  <c:v>8.7900000000000006E-2</c:v>
                </c:pt>
                <c:pt idx="117">
                  <c:v>9.0200000000000002E-2</c:v>
                </c:pt>
                <c:pt idx="118">
                  <c:v>9.2300000000000007E-2</c:v>
                </c:pt>
                <c:pt idx="119">
                  <c:v>9.4299999999999995E-2</c:v>
                </c:pt>
                <c:pt idx="120">
                  <c:v>9.6299999999999997E-2</c:v>
                </c:pt>
                <c:pt idx="121">
                  <c:v>9.8299999999999998E-2</c:v>
                </c:pt>
                <c:pt idx="122">
                  <c:v>0.1002</c:v>
                </c:pt>
                <c:pt idx="123">
                  <c:v>0.1021</c:v>
                </c:pt>
                <c:pt idx="124">
                  <c:v>0.10400000000000001</c:v>
                </c:pt>
                <c:pt idx="125">
                  <c:v>0.10780000000000001</c:v>
                </c:pt>
                <c:pt idx="126">
                  <c:v>0.11169999999999999</c:v>
                </c:pt>
                <c:pt idx="127">
                  <c:v>0.11559999999999999</c:v>
                </c:pt>
                <c:pt idx="128">
                  <c:v>0.1196</c:v>
                </c:pt>
                <c:pt idx="129">
                  <c:v>0.12379999999999999</c:v>
                </c:pt>
                <c:pt idx="130">
                  <c:v>0.128</c:v>
                </c:pt>
                <c:pt idx="131">
                  <c:v>0.1368</c:v>
                </c:pt>
                <c:pt idx="132">
                  <c:v>0.14610000000000001</c:v>
                </c:pt>
                <c:pt idx="133">
                  <c:v>0.156</c:v>
                </c:pt>
                <c:pt idx="134">
                  <c:v>0.16639999999999999</c:v>
                </c:pt>
                <c:pt idx="135">
                  <c:v>0.17729999999999999</c:v>
                </c:pt>
                <c:pt idx="136">
                  <c:v>0.18890000000000001</c:v>
                </c:pt>
                <c:pt idx="137">
                  <c:v>0.20099999999999998</c:v>
                </c:pt>
                <c:pt idx="138">
                  <c:v>0.21360000000000001</c:v>
                </c:pt>
                <c:pt idx="139">
                  <c:v>0.22669999999999998</c:v>
                </c:pt>
                <c:pt idx="140">
                  <c:v>0.2404</c:v>
                </c:pt>
                <c:pt idx="141">
                  <c:v>0.25459999999999999</c:v>
                </c:pt>
                <c:pt idx="142">
                  <c:v>0.28460000000000002</c:v>
                </c:pt>
                <c:pt idx="143">
                  <c:v>0.32519999999999999</c:v>
                </c:pt>
                <c:pt idx="144">
                  <c:v>0.36899999999999999</c:v>
                </c:pt>
                <c:pt idx="145">
                  <c:v>0.41609999999999997</c:v>
                </c:pt>
                <c:pt idx="146">
                  <c:v>0.46639999999999998</c:v>
                </c:pt>
                <c:pt idx="147">
                  <c:v>0.52010000000000001</c:v>
                </c:pt>
                <c:pt idx="148">
                  <c:v>0.57709999999999995</c:v>
                </c:pt>
                <c:pt idx="149">
                  <c:v>0.63739999999999997</c:v>
                </c:pt>
                <c:pt idx="150">
                  <c:v>0.70110000000000006</c:v>
                </c:pt>
                <c:pt idx="151">
                  <c:v>0.83879999999999999</c:v>
                </c:pt>
                <c:pt idx="152">
                  <c:v>0.99009999999999998</c:v>
                </c:pt>
                <c:pt idx="153">
                  <c:v>1.1599999999999999</c:v>
                </c:pt>
                <c:pt idx="154">
                  <c:v>1.33</c:v>
                </c:pt>
                <c:pt idx="155" formatCode="0.00">
                  <c:v>1.53</c:v>
                </c:pt>
                <c:pt idx="156" formatCode="0.00">
                  <c:v>1.73</c:v>
                </c:pt>
                <c:pt idx="157" formatCode="0.00">
                  <c:v>2.1800000000000002</c:v>
                </c:pt>
                <c:pt idx="158" formatCode="0.00">
                  <c:v>2.68</c:v>
                </c:pt>
                <c:pt idx="159" formatCode="0.00">
                  <c:v>3.23</c:v>
                </c:pt>
                <c:pt idx="160" formatCode="0.00">
                  <c:v>3.82</c:v>
                </c:pt>
                <c:pt idx="161" formatCode="0.00">
                  <c:v>4.46</c:v>
                </c:pt>
                <c:pt idx="162" formatCode="0.00">
                  <c:v>5.13</c:v>
                </c:pt>
                <c:pt idx="163" formatCode="0.00">
                  <c:v>5.85</c:v>
                </c:pt>
                <c:pt idx="164" formatCode="0.00">
                  <c:v>6.59</c:v>
                </c:pt>
                <c:pt idx="165" formatCode="0.00">
                  <c:v>7.38</c:v>
                </c:pt>
                <c:pt idx="166" formatCode="0.00">
                  <c:v>8.1999999999999993</c:v>
                </c:pt>
                <c:pt idx="167" formatCode="0.00">
                  <c:v>9.06</c:v>
                </c:pt>
                <c:pt idx="168" formatCode="0.00">
                  <c:v>10.89</c:v>
                </c:pt>
                <c:pt idx="169" formatCode="0.00">
                  <c:v>13.4</c:v>
                </c:pt>
                <c:pt idx="170" formatCode="0.00">
                  <c:v>16.16</c:v>
                </c:pt>
                <c:pt idx="171" formatCode="0.00">
                  <c:v>19.149999999999999</c:v>
                </c:pt>
                <c:pt idx="172" formatCode="0.00">
                  <c:v>22.35</c:v>
                </c:pt>
                <c:pt idx="173" formatCode="0.00">
                  <c:v>25.78</c:v>
                </c:pt>
                <c:pt idx="174" formatCode="0.00">
                  <c:v>29.41</c:v>
                </c:pt>
                <c:pt idx="175" formatCode="0.00">
                  <c:v>33.24</c:v>
                </c:pt>
                <c:pt idx="176" formatCode="0.00">
                  <c:v>37.28</c:v>
                </c:pt>
                <c:pt idx="177" formatCode="0.00">
                  <c:v>45.93</c:v>
                </c:pt>
                <c:pt idx="178" formatCode="0.00">
                  <c:v>55.33</c:v>
                </c:pt>
                <c:pt idx="179" formatCode="0.00">
                  <c:v>65.44</c:v>
                </c:pt>
                <c:pt idx="180" formatCode="0.00">
                  <c:v>76.23</c:v>
                </c:pt>
                <c:pt idx="181" formatCode="0.00">
                  <c:v>87.68</c:v>
                </c:pt>
                <c:pt idx="182" formatCode="0.00">
                  <c:v>99.77</c:v>
                </c:pt>
                <c:pt idx="183" formatCode="0.00">
                  <c:v>125.75</c:v>
                </c:pt>
                <c:pt idx="184" formatCode="0.00">
                  <c:v>154</c:v>
                </c:pt>
                <c:pt idx="185" formatCode="0.00">
                  <c:v>184.35</c:v>
                </c:pt>
                <c:pt idx="186" formatCode="0.00">
                  <c:v>216.66</c:v>
                </c:pt>
                <c:pt idx="187" formatCode="0.00">
                  <c:v>250.8</c:v>
                </c:pt>
                <c:pt idx="188" formatCode="0.00">
                  <c:v>286.64</c:v>
                </c:pt>
                <c:pt idx="189" formatCode="0.00">
                  <c:v>324.07</c:v>
                </c:pt>
                <c:pt idx="190" formatCode="0.00">
                  <c:v>362.99</c:v>
                </c:pt>
                <c:pt idx="191" formatCode="0.00">
                  <c:v>403.3</c:v>
                </c:pt>
                <c:pt idx="192" formatCode="0.00">
                  <c:v>444.92</c:v>
                </c:pt>
                <c:pt idx="193" formatCode="0.00">
                  <c:v>487.75</c:v>
                </c:pt>
                <c:pt idx="194" formatCode="0.00">
                  <c:v>576.79999999999995</c:v>
                </c:pt>
                <c:pt idx="195" formatCode="0.00">
                  <c:v>693.7</c:v>
                </c:pt>
                <c:pt idx="196" formatCode="0.00">
                  <c:v>815.9</c:v>
                </c:pt>
                <c:pt idx="197" formatCode="0.00">
                  <c:v>942.59</c:v>
                </c:pt>
                <c:pt idx="198" formatCode="0.00">
                  <c:v>1070</c:v>
                </c:pt>
                <c:pt idx="199" formatCode="0.00">
                  <c:v>1210</c:v>
                </c:pt>
                <c:pt idx="200" formatCode="0.00">
                  <c:v>1340</c:v>
                </c:pt>
                <c:pt idx="201" formatCode="0.00">
                  <c:v>1480</c:v>
                </c:pt>
                <c:pt idx="202" formatCode="0.00">
                  <c:v>1620</c:v>
                </c:pt>
                <c:pt idx="203" formatCode="0.00">
                  <c:v>1910</c:v>
                </c:pt>
                <c:pt idx="204" formatCode="0.00">
                  <c:v>2200</c:v>
                </c:pt>
                <c:pt idx="205" formatCode="0.00">
                  <c:v>2490</c:v>
                </c:pt>
                <c:pt idx="206" formatCode="0.00">
                  <c:v>2780</c:v>
                </c:pt>
                <c:pt idx="207" formatCode="0.00">
                  <c:v>3070</c:v>
                </c:pt>
                <c:pt idx="208" formatCode="0.00">
                  <c:v>3360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43-49EF-9900-86E8CEF71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70320"/>
        <c:axId val="479971496"/>
      </c:scatterChart>
      <c:valAx>
        <c:axId val="4799703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71496"/>
        <c:crosses val="autoZero"/>
        <c:crossBetween val="midCat"/>
        <c:majorUnit val="10"/>
      </c:valAx>
      <c:valAx>
        <c:axId val="47997149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703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srim7Be_Air!$P$5</c:f>
          <c:strCache>
            <c:ptCount val="1"/>
            <c:pt idx="0">
              <c:v>srim7Be_Air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srim7Be_Air!$D$20:$D$228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srim7Be_Air!$E$20:$E$228</c:f>
              <c:numCache>
                <c:formatCode>0.000E+00</c:formatCode>
                <c:ptCount val="209"/>
                <c:pt idx="0">
                  <c:v>2.7400000000000001E-2</c:v>
                </c:pt>
                <c:pt idx="1">
                  <c:v>2.929E-2</c:v>
                </c:pt>
                <c:pt idx="2">
                  <c:v>3.107E-2</c:v>
                </c:pt>
                <c:pt idx="3">
                  <c:v>3.2750000000000001E-2</c:v>
                </c:pt>
                <c:pt idx="4">
                  <c:v>3.4349999999999999E-2</c:v>
                </c:pt>
                <c:pt idx="5">
                  <c:v>3.5869999999999999E-2</c:v>
                </c:pt>
                <c:pt idx="6">
                  <c:v>3.7339999999999998E-2</c:v>
                </c:pt>
                <c:pt idx="7">
                  <c:v>3.875E-2</c:v>
                </c:pt>
                <c:pt idx="8">
                  <c:v>4.011E-2</c:v>
                </c:pt>
                <c:pt idx="9">
                  <c:v>4.1419999999999998E-2</c:v>
                </c:pt>
                <c:pt idx="10">
                  <c:v>4.2700000000000002E-2</c:v>
                </c:pt>
                <c:pt idx="11">
                  <c:v>4.394E-2</c:v>
                </c:pt>
                <c:pt idx="12">
                  <c:v>4.6309999999999997E-2</c:v>
                </c:pt>
                <c:pt idx="13">
                  <c:v>4.9119999999999997E-2</c:v>
                </c:pt>
                <c:pt idx="14">
                  <c:v>5.178E-2</c:v>
                </c:pt>
                <c:pt idx="15">
                  <c:v>5.4309999999999997E-2</c:v>
                </c:pt>
                <c:pt idx="16">
                  <c:v>5.672E-2</c:v>
                </c:pt>
                <c:pt idx="17">
                  <c:v>5.9040000000000002E-2</c:v>
                </c:pt>
                <c:pt idx="18">
                  <c:v>6.1269999999999998E-2</c:v>
                </c:pt>
                <c:pt idx="19">
                  <c:v>6.3420000000000004E-2</c:v>
                </c:pt>
                <c:pt idx="20">
                  <c:v>6.5500000000000003E-2</c:v>
                </c:pt>
                <c:pt idx="21">
                  <c:v>6.9470000000000004E-2</c:v>
                </c:pt>
                <c:pt idx="22">
                  <c:v>7.3230000000000003E-2</c:v>
                </c:pt>
                <c:pt idx="23">
                  <c:v>7.6799999999999993E-2</c:v>
                </c:pt>
                <c:pt idx="24">
                  <c:v>8.022E-2</c:v>
                </c:pt>
                <c:pt idx="25">
                  <c:v>8.3489999999999995E-2</c:v>
                </c:pt>
                <c:pt idx="26">
                  <c:v>8.6639999999999995E-2</c:v>
                </c:pt>
                <c:pt idx="27">
                  <c:v>9.2630000000000004E-2</c:v>
                </c:pt>
                <c:pt idx="28">
                  <c:v>9.8250000000000004E-2</c:v>
                </c:pt>
                <c:pt idx="29">
                  <c:v>0.1036</c:v>
                </c:pt>
                <c:pt idx="30">
                  <c:v>0.1086</c:v>
                </c:pt>
                <c:pt idx="31">
                  <c:v>0.1134</c:v>
                </c:pt>
                <c:pt idx="32">
                  <c:v>0.1181</c:v>
                </c:pt>
                <c:pt idx="33">
                  <c:v>0.1225</c:v>
                </c:pt>
                <c:pt idx="34">
                  <c:v>0.1268</c:v>
                </c:pt>
                <c:pt idx="35">
                  <c:v>0.13100000000000001</c:v>
                </c:pt>
                <c:pt idx="36">
                  <c:v>0.13500000000000001</c:v>
                </c:pt>
                <c:pt idx="37">
                  <c:v>0.1389</c:v>
                </c:pt>
                <c:pt idx="38">
                  <c:v>0.14649999999999999</c:v>
                </c:pt>
                <c:pt idx="39">
                  <c:v>0.15529999999999999</c:v>
                </c:pt>
                <c:pt idx="40">
                  <c:v>0.16370000000000001</c:v>
                </c:pt>
                <c:pt idx="41">
                  <c:v>0.17169999999999999</c:v>
                </c:pt>
                <c:pt idx="42">
                  <c:v>0.1794</c:v>
                </c:pt>
                <c:pt idx="43">
                  <c:v>0.1867</c:v>
                </c:pt>
                <c:pt idx="44">
                  <c:v>0.19370000000000001</c:v>
                </c:pt>
                <c:pt idx="45">
                  <c:v>0.20050000000000001</c:v>
                </c:pt>
                <c:pt idx="46">
                  <c:v>0.20710000000000001</c:v>
                </c:pt>
                <c:pt idx="47">
                  <c:v>0.21970000000000001</c:v>
                </c:pt>
                <c:pt idx="48">
                  <c:v>0.2316</c:v>
                </c:pt>
                <c:pt idx="49">
                  <c:v>0.2429</c:v>
                </c:pt>
                <c:pt idx="50">
                  <c:v>0.25369999999999998</c:v>
                </c:pt>
                <c:pt idx="51">
                  <c:v>0.26400000000000001</c:v>
                </c:pt>
                <c:pt idx="52">
                  <c:v>0.27400000000000002</c:v>
                </c:pt>
                <c:pt idx="53">
                  <c:v>0.29289999999999999</c:v>
                </c:pt>
                <c:pt idx="54">
                  <c:v>0.31069999999999998</c:v>
                </c:pt>
                <c:pt idx="55">
                  <c:v>0.32750000000000001</c:v>
                </c:pt>
                <c:pt idx="56">
                  <c:v>0.34350000000000003</c:v>
                </c:pt>
                <c:pt idx="57">
                  <c:v>0.35870000000000002</c:v>
                </c:pt>
                <c:pt idx="58">
                  <c:v>0.37340000000000001</c:v>
                </c:pt>
                <c:pt idx="59">
                  <c:v>0.38750000000000001</c:v>
                </c:pt>
                <c:pt idx="60">
                  <c:v>0.39539999999999997</c:v>
                </c:pt>
                <c:pt idx="61">
                  <c:v>0.40360000000000001</c:v>
                </c:pt>
                <c:pt idx="62">
                  <c:v>0.41220000000000001</c:v>
                </c:pt>
                <c:pt idx="63">
                  <c:v>0.42109999999999997</c:v>
                </c:pt>
                <c:pt idx="64">
                  <c:v>0.44009999999999999</c:v>
                </c:pt>
                <c:pt idx="65">
                  <c:v>0.4657</c:v>
                </c:pt>
                <c:pt idx="66">
                  <c:v>0.49270000000000003</c:v>
                </c:pt>
                <c:pt idx="67">
                  <c:v>0.52049999999999996</c:v>
                </c:pt>
                <c:pt idx="68">
                  <c:v>0.54879999999999995</c:v>
                </c:pt>
                <c:pt idx="69">
                  <c:v>0.57709999999999995</c:v>
                </c:pt>
                <c:pt idx="70">
                  <c:v>0.60519999999999996</c:v>
                </c:pt>
                <c:pt idx="71">
                  <c:v>0.63290000000000002</c:v>
                </c:pt>
                <c:pt idx="72">
                  <c:v>0.66010000000000002</c:v>
                </c:pt>
                <c:pt idx="73">
                  <c:v>0.71250000000000002</c:v>
                </c:pt>
                <c:pt idx="74">
                  <c:v>0.7621</c:v>
                </c:pt>
                <c:pt idx="75">
                  <c:v>0.80859999999999999</c:v>
                </c:pt>
                <c:pt idx="76">
                  <c:v>0.85219999999999996</c:v>
                </c:pt>
                <c:pt idx="77">
                  <c:v>0.89290000000000003</c:v>
                </c:pt>
                <c:pt idx="78">
                  <c:v>0.93100000000000005</c:v>
                </c:pt>
                <c:pt idx="79">
                  <c:v>1</c:v>
                </c:pt>
                <c:pt idx="80">
                  <c:v>1.0609999999999999</c:v>
                </c:pt>
                <c:pt idx="81">
                  <c:v>1.1160000000000001</c:v>
                </c:pt>
                <c:pt idx="82">
                  <c:v>1.165</c:v>
                </c:pt>
                <c:pt idx="83">
                  <c:v>1.21</c:v>
                </c:pt>
                <c:pt idx="84">
                  <c:v>1.252</c:v>
                </c:pt>
                <c:pt idx="85">
                  <c:v>1.29</c:v>
                </c:pt>
                <c:pt idx="86">
                  <c:v>1.327</c:v>
                </c:pt>
                <c:pt idx="87">
                  <c:v>1.361</c:v>
                </c:pt>
                <c:pt idx="88">
                  <c:v>1.3939999999999999</c:v>
                </c:pt>
                <c:pt idx="89">
                  <c:v>1.4259999999999999</c:v>
                </c:pt>
                <c:pt idx="90">
                  <c:v>1.4870000000000001</c:v>
                </c:pt>
                <c:pt idx="91">
                  <c:v>1.5589999999999999</c:v>
                </c:pt>
                <c:pt idx="92">
                  <c:v>1.63</c:v>
                </c:pt>
                <c:pt idx="93">
                  <c:v>1.6990000000000001</c:v>
                </c:pt>
                <c:pt idx="94">
                  <c:v>1.7669999999999999</c:v>
                </c:pt>
                <c:pt idx="95">
                  <c:v>1.8360000000000001</c:v>
                </c:pt>
                <c:pt idx="96">
                  <c:v>1.9039999999999999</c:v>
                </c:pt>
                <c:pt idx="97">
                  <c:v>1.9730000000000001</c:v>
                </c:pt>
                <c:pt idx="98">
                  <c:v>2.0419999999999998</c:v>
                </c:pt>
                <c:pt idx="99">
                  <c:v>2.1800000000000002</c:v>
                </c:pt>
                <c:pt idx="100">
                  <c:v>2.3180000000000001</c:v>
                </c:pt>
                <c:pt idx="101">
                  <c:v>2.4550000000000001</c:v>
                </c:pt>
                <c:pt idx="102">
                  <c:v>2.59</c:v>
                </c:pt>
                <c:pt idx="103">
                  <c:v>2.722</c:v>
                </c:pt>
                <c:pt idx="104">
                  <c:v>2.851</c:v>
                </c:pt>
                <c:pt idx="105">
                  <c:v>3.0960000000000001</c:v>
                </c:pt>
                <c:pt idx="106">
                  <c:v>3.3210000000000002</c:v>
                </c:pt>
                <c:pt idx="107">
                  <c:v>3.5230000000000001</c:v>
                </c:pt>
                <c:pt idx="108">
                  <c:v>3.7010000000000001</c:v>
                </c:pt>
                <c:pt idx="109">
                  <c:v>3.8559999999999999</c:v>
                </c:pt>
                <c:pt idx="110">
                  <c:v>3.988</c:v>
                </c:pt>
                <c:pt idx="111">
                  <c:v>4.0970000000000004</c:v>
                </c:pt>
                <c:pt idx="112">
                  <c:v>4.1870000000000003</c:v>
                </c:pt>
                <c:pt idx="113">
                  <c:v>4.2590000000000003</c:v>
                </c:pt>
                <c:pt idx="114">
                  <c:v>4.3140000000000001</c:v>
                </c:pt>
                <c:pt idx="115">
                  <c:v>4.3559999999999999</c:v>
                </c:pt>
                <c:pt idx="116">
                  <c:v>4.4029999999999996</c:v>
                </c:pt>
                <c:pt idx="117">
                  <c:v>4.4119999999999999</c:v>
                </c:pt>
                <c:pt idx="118">
                  <c:v>4.383</c:v>
                </c:pt>
                <c:pt idx="119">
                  <c:v>4.3310000000000004</c:v>
                </c:pt>
                <c:pt idx="120">
                  <c:v>4.2649999999999997</c:v>
                </c:pt>
                <c:pt idx="121">
                  <c:v>4.1909999999999998</c:v>
                </c:pt>
                <c:pt idx="122">
                  <c:v>4.1130000000000004</c:v>
                </c:pt>
                <c:pt idx="123">
                  <c:v>4.0339999999999998</c:v>
                </c:pt>
                <c:pt idx="124">
                  <c:v>3.9550000000000001</c:v>
                </c:pt>
                <c:pt idx="125">
                  <c:v>3.8</c:v>
                </c:pt>
                <c:pt idx="126">
                  <c:v>3.6520000000000001</c:v>
                </c:pt>
                <c:pt idx="127">
                  <c:v>3.5129999999999999</c:v>
                </c:pt>
                <c:pt idx="128">
                  <c:v>3.383</c:v>
                </c:pt>
                <c:pt idx="129">
                  <c:v>3.26</c:v>
                </c:pt>
                <c:pt idx="130">
                  <c:v>3.1459999999999999</c:v>
                </c:pt>
                <c:pt idx="131">
                  <c:v>2.9380000000000002</c:v>
                </c:pt>
                <c:pt idx="132">
                  <c:v>2.7549999999999999</c:v>
                </c:pt>
                <c:pt idx="133">
                  <c:v>2.593</c:v>
                </c:pt>
                <c:pt idx="134">
                  <c:v>2.4489999999999998</c:v>
                </c:pt>
                <c:pt idx="135">
                  <c:v>2.3199999999999998</c:v>
                </c:pt>
                <c:pt idx="136">
                  <c:v>2.2040000000000002</c:v>
                </c:pt>
                <c:pt idx="137">
                  <c:v>2.1</c:v>
                </c:pt>
                <c:pt idx="138">
                  <c:v>2.0209999999999999</c:v>
                </c:pt>
                <c:pt idx="139">
                  <c:v>1.94</c:v>
                </c:pt>
                <c:pt idx="140">
                  <c:v>1.859</c:v>
                </c:pt>
                <c:pt idx="141">
                  <c:v>1.7909999999999999</c:v>
                </c:pt>
                <c:pt idx="142">
                  <c:v>1.671</c:v>
                </c:pt>
                <c:pt idx="143">
                  <c:v>1.5429999999999999</c:v>
                </c:pt>
                <c:pt idx="144">
                  <c:v>1.4350000000000001</c:v>
                </c:pt>
                <c:pt idx="145">
                  <c:v>1.341</c:v>
                </c:pt>
                <c:pt idx="146">
                  <c:v>1.26</c:v>
                </c:pt>
                <c:pt idx="147">
                  <c:v>1.1890000000000001</c:v>
                </c:pt>
                <c:pt idx="148">
                  <c:v>1.125</c:v>
                </c:pt>
                <c:pt idx="149">
                  <c:v>1.0680000000000001</c:v>
                </c:pt>
                <c:pt idx="150">
                  <c:v>1.0169999999999999</c:v>
                </c:pt>
                <c:pt idx="151">
                  <c:v>0.9274</c:v>
                </c:pt>
                <c:pt idx="152">
                  <c:v>0.85229999999999995</c:v>
                </c:pt>
                <c:pt idx="153">
                  <c:v>0.78810000000000002</c:v>
                </c:pt>
                <c:pt idx="154">
                  <c:v>0.73280000000000001</c:v>
                </c:pt>
                <c:pt idx="155">
                  <c:v>0.6845</c:v>
                </c:pt>
                <c:pt idx="156">
                  <c:v>0.64219999999999999</c:v>
                </c:pt>
                <c:pt idx="157">
                  <c:v>0.57150000000000001</c:v>
                </c:pt>
                <c:pt idx="158">
                  <c:v>0.5151</c:v>
                </c:pt>
                <c:pt idx="159">
                  <c:v>0.46939999999999998</c:v>
                </c:pt>
                <c:pt idx="160">
                  <c:v>0.43180000000000002</c:v>
                </c:pt>
                <c:pt idx="161">
                  <c:v>0.40039999999999998</c:v>
                </c:pt>
                <c:pt idx="162">
                  <c:v>0.37409999999999999</c:v>
                </c:pt>
                <c:pt idx="163">
                  <c:v>0.35170000000000001</c:v>
                </c:pt>
                <c:pt idx="164">
                  <c:v>0.33250000000000002</c:v>
                </c:pt>
                <c:pt idx="165">
                  <c:v>0.31590000000000001</c:v>
                </c:pt>
                <c:pt idx="166">
                  <c:v>0.3014</c:v>
                </c:pt>
                <c:pt idx="167">
                  <c:v>0.28870000000000001</c:v>
                </c:pt>
                <c:pt idx="168">
                  <c:v>0.26719999999999999</c:v>
                </c:pt>
                <c:pt idx="169">
                  <c:v>0.24379999999999999</c:v>
                </c:pt>
                <c:pt idx="170">
                  <c:v>0.22370000000000001</c:v>
                </c:pt>
                <c:pt idx="171">
                  <c:v>0.20699999999999999</c:v>
                </c:pt>
                <c:pt idx="172">
                  <c:v>0.193</c:v>
                </c:pt>
                <c:pt idx="173">
                  <c:v>0.18090000000000001</c:v>
                </c:pt>
                <c:pt idx="174">
                  <c:v>0.1704</c:v>
                </c:pt>
                <c:pt idx="175">
                  <c:v>0.1613</c:v>
                </c:pt>
                <c:pt idx="176">
                  <c:v>0.1532</c:v>
                </c:pt>
                <c:pt idx="177">
                  <c:v>0.1396</c:v>
                </c:pt>
                <c:pt idx="178">
                  <c:v>0.1285</c:v>
                </c:pt>
                <c:pt idx="179">
                  <c:v>0.11940000000000001</c:v>
                </c:pt>
                <c:pt idx="180">
                  <c:v>0.1116</c:v>
                </c:pt>
                <c:pt idx="181">
                  <c:v>0.105</c:v>
                </c:pt>
                <c:pt idx="182">
                  <c:v>9.9349999999999994E-2</c:v>
                </c:pt>
                <c:pt idx="183">
                  <c:v>8.9980000000000004E-2</c:v>
                </c:pt>
                <c:pt idx="184">
                  <c:v>8.2610000000000003E-2</c:v>
                </c:pt>
                <c:pt idx="185">
                  <c:v>7.6649999999999996E-2</c:v>
                </c:pt>
                <c:pt idx="186">
                  <c:v>7.1730000000000002E-2</c:v>
                </c:pt>
                <c:pt idx="187">
                  <c:v>6.7599999999999993E-2</c:v>
                </c:pt>
                <c:pt idx="188">
                  <c:v>6.4089999999999994E-2</c:v>
                </c:pt>
                <c:pt idx="189">
                  <c:v>6.1060000000000003E-2</c:v>
                </c:pt>
                <c:pt idx="190">
                  <c:v>5.842E-2</c:v>
                </c:pt>
                <c:pt idx="191">
                  <c:v>5.611E-2</c:v>
                </c:pt>
                <c:pt idx="192">
                  <c:v>5.4059999999999997E-2</c:v>
                </c:pt>
                <c:pt idx="193">
                  <c:v>5.2240000000000002E-2</c:v>
                </c:pt>
                <c:pt idx="194">
                  <c:v>4.9140000000000003E-2</c:v>
                </c:pt>
                <c:pt idx="195">
                  <c:v>4.6030000000000001E-2</c:v>
                </c:pt>
                <c:pt idx="196">
                  <c:v>4.3549999999999998E-2</c:v>
                </c:pt>
                <c:pt idx="197">
                  <c:v>4.1520000000000001E-2</c:v>
                </c:pt>
                <c:pt idx="198">
                  <c:v>3.9849999999999997E-2</c:v>
                </c:pt>
                <c:pt idx="199">
                  <c:v>3.8440000000000002E-2</c:v>
                </c:pt>
                <c:pt idx="200">
                  <c:v>3.7240000000000002E-2</c:v>
                </c:pt>
                <c:pt idx="201">
                  <c:v>3.6209999999999999E-2</c:v>
                </c:pt>
                <c:pt idx="202">
                  <c:v>3.5319999999999997E-2</c:v>
                </c:pt>
                <c:pt idx="203">
                  <c:v>3.3860000000000001E-2</c:v>
                </c:pt>
                <c:pt idx="204">
                  <c:v>3.2730000000000002E-2</c:v>
                </c:pt>
                <c:pt idx="205">
                  <c:v>3.1829999999999997E-2</c:v>
                </c:pt>
                <c:pt idx="206">
                  <c:v>3.1109999999999999E-2</c:v>
                </c:pt>
                <c:pt idx="207">
                  <c:v>3.0519999999999999E-2</c:v>
                </c:pt>
                <c:pt idx="208">
                  <c:v>3.0040000000000001E-2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srim7Be_Air!$F$20:$F$228</c:f>
              <c:numCache>
                <c:formatCode>0.000E+00</c:formatCode>
                <c:ptCount val="209"/>
                <c:pt idx="0">
                  <c:v>0.22739999999999999</c:v>
                </c:pt>
                <c:pt idx="1">
                  <c:v>0.23780000000000001</c:v>
                </c:pt>
                <c:pt idx="2">
                  <c:v>0.24709999999999999</c:v>
                </c:pt>
                <c:pt idx="3">
                  <c:v>0.2555</c:v>
                </c:pt>
                <c:pt idx="4">
                  <c:v>0.26300000000000001</c:v>
                </c:pt>
                <c:pt idx="5">
                  <c:v>0.26989999999999997</c:v>
                </c:pt>
                <c:pt idx="6">
                  <c:v>0.2762</c:v>
                </c:pt>
                <c:pt idx="7">
                  <c:v>0.28199999999999997</c:v>
                </c:pt>
                <c:pt idx="8">
                  <c:v>0.28739999999999999</c:v>
                </c:pt>
                <c:pt idx="9">
                  <c:v>0.29239999999999999</c:v>
                </c:pt>
                <c:pt idx="10">
                  <c:v>0.29709999999999998</c:v>
                </c:pt>
                <c:pt idx="11">
                  <c:v>0.30149999999999999</c:v>
                </c:pt>
                <c:pt idx="12">
                  <c:v>0.3095</c:v>
                </c:pt>
                <c:pt idx="13">
                  <c:v>0.31819999999999998</c:v>
                </c:pt>
                <c:pt idx="14">
                  <c:v>0.32579999999999998</c:v>
                </c:pt>
                <c:pt idx="15">
                  <c:v>0.33239999999999997</c:v>
                </c:pt>
                <c:pt idx="16">
                  <c:v>0.33839999999999998</c:v>
                </c:pt>
                <c:pt idx="17">
                  <c:v>0.34360000000000002</c:v>
                </c:pt>
                <c:pt idx="18">
                  <c:v>0.34839999999999999</c:v>
                </c:pt>
                <c:pt idx="19">
                  <c:v>0.35260000000000002</c:v>
                </c:pt>
                <c:pt idx="20">
                  <c:v>0.35649999999999998</c:v>
                </c:pt>
                <c:pt idx="21">
                  <c:v>0.36320000000000002</c:v>
                </c:pt>
                <c:pt idx="22">
                  <c:v>0.36870000000000003</c:v>
                </c:pt>
                <c:pt idx="23">
                  <c:v>0.37330000000000002</c:v>
                </c:pt>
                <c:pt idx="24">
                  <c:v>0.37719999999999998</c:v>
                </c:pt>
                <c:pt idx="25">
                  <c:v>0.38040000000000002</c:v>
                </c:pt>
                <c:pt idx="26">
                  <c:v>0.38319999999999999</c:v>
                </c:pt>
                <c:pt idx="27">
                  <c:v>0.38740000000000002</c:v>
                </c:pt>
                <c:pt idx="28">
                  <c:v>0.39029999999999998</c:v>
                </c:pt>
                <c:pt idx="29">
                  <c:v>0.39229999999999998</c:v>
                </c:pt>
                <c:pt idx="30">
                  <c:v>0.39350000000000002</c:v>
                </c:pt>
                <c:pt idx="31">
                  <c:v>0.39400000000000002</c:v>
                </c:pt>
                <c:pt idx="32">
                  <c:v>0.39419999999999999</c:v>
                </c:pt>
                <c:pt idx="33">
                  <c:v>0.39389999999999997</c:v>
                </c:pt>
                <c:pt idx="34">
                  <c:v>0.39329999999999998</c:v>
                </c:pt>
                <c:pt idx="35">
                  <c:v>0.39240000000000003</c:v>
                </c:pt>
                <c:pt idx="36">
                  <c:v>0.39140000000000003</c:v>
                </c:pt>
                <c:pt idx="37">
                  <c:v>0.39019999999999999</c:v>
                </c:pt>
                <c:pt idx="38">
                  <c:v>0.38729999999999998</c:v>
                </c:pt>
                <c:pt idx="39">
                  <c:v>0.38319999999999999</c:v>
                </c:pt>
                <c:pt idx="40">
                  <c:v>0.37869999999999998</c:v>
                </c:pt>
                <c:pt idx="41">
                  <c:v>0.374</c:v>
                </c:pt>
                <c:pt idx="42">
                  <c:v>0.36919999999999997</c:v>
                </c:pt>
                <c:pt idx="43">
                  <c:v>0.3644</c:v>
                </c:pt>
                <c:pt idx="44">
                  <c:v>0.35949999999999999</c:v>
                </c:pt>
                <c:pt idx="45">
                  <c:v>0.35470000000000002</c:v>
                </c:pt>
                <c:pt idx="46">
                  <c:v>0.35</c:v>
                </c:pt>
                <c:pt idx="47">
                  <c:v>0.34079999999999999</c:v>
                </c:pt>
                <c:pt idx="48">
                  <c:v>0.33189999999999997</c:v>
                </c:pt>
                <c:pt idx="49">
                  <c:v>0.32350000000000001</c:v>
                </c:pt>
                <c:pt idx="50">
                  <c:v>0.3155</c:v>
                </c:pt>
                <c:pt idx="51">
                  <c:v>0.30790000000000001</c:v>
                </c:pt>
                <c:pt idx="52">
                  <c:v>0.30070000000000002</c:v>
                </c:pt>
                <c:pt idx="53">
                  <c:v>0.2873</c:v>
                </c:pt>
                <c:pt idx="54">
                  <c:v>0.2752</c:v>
                </c:pt>
                <c:pt idx="55">
                  <c:v>0.26429999999999998</c:v>
                </c:pt>
                <c:pt idx="56">
                  <c:v>0.25430000000000003</c:v>
                </c:pt>
                <c:pt idx="57">
                  <c:v>0.24510000000000001</c:v>
                </c:pt>
                <c:pt idx="58">
                  <c:v>0.23669999999999999</c:v>
                </c:pt>
                <c:pt idx="59">
                  <c:v>0.22900000000000001</c:v>
                </c:pt>
                <c:pt idx="60">
                  <c:v>0.2218</c:v>
                </c:pt>
                <c:pt idx="61">
                  <c:v>0.21510000000000001</c:v>
                </c:pt>
                <c:pt idx="62">
                  <c:v>0.2089</c:v>
                </c:pt>
                <c:pt idx="63">
                  <c:v>0.2031</c:v>
                </c:pt>
                <c:pt idx="64">
                  <c:v>0.19259999999999999</c:v>
                </c:pt>
                <c:pt idx="65">
                  <c:v>0.18110000000000001</c:v>
                </c:pt>
                <c:pt idx="66">
                  <c:v>0.1711</c:v>
                </c:pt>
                <c:pt idx="67">
                  <c:v>0.16239999999999999</c:v>
                </c:pt>
                <c:pt idx="68">
                  <c:v>0.15459999999999999</c:v>
                </c:pt>
                <c:pt idx="69">
                  <c:v>0.14760000000000001</c:v>
                </c:pt>
                <c:pt idx="70">
                  <c:v>0.14130000000000001</c:v>
                </c:pt>
                <c:pt idx="71">
                  <c:v>0.13569999999999999</c:v>
                </c:pt>
                <c:pt idx="72">
                  <c:v>0.1305</c:v>
                </c:pt>
                <c:pt idx="73">
                  <c:v>0.12139999999999999</c:v>
                </c:pt>
                <c:pt idx="74">
                  <c:v>0.11360000000000001</c:v>
                </c:pt>
                <c:pt idx="75">
                  <c:v>0.107</c:v>
                </c:pt>
                <c:pt idx="76">
                  <c:v>0.1011</c:v>
                </c:pt>
                <c:pt idx="77">
                  <c:v>9.5949999999999994E-2</c:v>
                </c:pt>
                <c:pt idx="78">
                  <c:v>9.1359999999999997E-2</c:v>
                </c:pt>
                <c:pt idx="79">
                  <c:v>8.3519999999999997E-2</c:v>
                </c:pt>
                <c:pt idx="80">
                  <c:v>7.707E-2</c:v>
                </c:pt>
                <c:pt idx="81">
                  <c:v>7.1650000000000005E-2</c:v>
                </c:pt>
                <c:pt idx="82">
                  <c:v>6.7019999999999996E-2</c:v>
                </c:pt>
                <c:pt idx="83">
                  <c:v>6.3020000000000007E-2</c:v>
                </c:pt>
                <c:pt idx="84">
                  <c:v>5.9520000000000003E-2</c:v>
                </c:pt>
                <c:pt idx="85">
                  <c:v>5.6430000000000001E-2</c:v>
                </c:pt>
                <c:pt idx="86">
                  <c:v>5.3679999999999999E-2</c:v>
                </c:pt>
                <c:pt idx="87">
                  <c:v>5.1220000000000002E-2</c:v>
                </c:pt>
                <c:pt idx="88">
                  <c:v>4.8989999999999999E-2</c:v>
                </c:pt>
                <c:pt idx="89">
                  <c:v>4.6969999999999998E-2</c:v>
                </c:pt>
                <c:pt idx="90">
                  <c:v>4.3439999999999999E-2</c:v>
                </c:pt>
                <c:pt idx="91">
                  <c:v>3.977E-2</c:v>
                </c:pt>
                <c:pt idx="92">
                  <c:v>3.6729999999999999E-2</c:v>
                </c:pt>
                <c:pt idx="93">
                  <c:v>3.4160000000000003E-2</c:v>
                </c:pt>
                <c:pt idx="94">
                  <c:v>3.1960000000000002E-2</c:v>
                </c:pt>
                <c:pt idx="95">
                  <c:v>3.005E-2</c:v>
                </c:pt>
                <c:pt idx="96">
                  <c:v>2.8369999999999999E-2</c:v>
                </c:pt>
                <c:pt idx="97">
                  <c:v>2.6890000000000001E-2</c:v>
                </c:pt>
                <c:pt idx="98">
                  <c:v>2.5569999999999999E-2</c:v>
                </c:pt>
                <c:pt idx="99">
                  <c:v>2.3310000000000001E-2</c:v>
                </c:pt>
                <c:pt idx="100">
                  <c:v>2.145E-2</c:v>
                </c:pt>
                <c:pt idx="101">
                  <c:v>1.9890000000000001E-2</c:v>
                </c:pt>
                <c:pt idx="102">
                  <c:v>1.856E-2</c:v>
                </c:pt>
                <c:pt idx="103">
                  <c:v>1.7399999999999999E-2</c:v>
                </c:pt>
                <c:pt idx="104">
                  <c:v>1.6400000000000001E-2</c:v>
                </c:pt>
                <c:pt idx="105">
                  <c:v>1.472E-2</c:v>
                </c:pt>
                <c:pt idx="106">
                  <c:v>1.338E-2</c:v>
                </c:pt>
                <c:pt idx="107">
                  <c:v>1.227E-2</c:v>
                </c:pt>
                <c:pt idx="108">
                  <c:v>1.1350000000000001E-2</c:v>
                </c:pt>
                <c:pt idx="109">
                  <c:v>1.057E-2</c:v>
                </c:pt>
                <c:pt idx="110">
                  <c:v>9.8919999999999998E-3</c:v>
                </c:pt>
                <c:pt idx="111">
                  <c:v>9.3030000000000005E-3</c:v>
                </c:pt>
                <c:pt idx="112">
                  <c:v>8.7860000000000004E-3</c:v>
                </c:pt>
                <c:pt idx="113">
                  <c:v>8.3260000000000001E-3</c:v>
                </c:pt>
                <c:pt idx="114">
                  <c:v>7.9159999999999994E-3</c:v>
                </c:pt>
                <c:pt idx="115">
                  <c:v>7.5469999999999999E-3</c:v>
                </c:pt>
                <c:pt idx="116">
                  <c:v>6.9100000000000003E-3</c:v>
                </c:pt>
                <c:pt idx="117">
                  <c:v>6.2589999999999998E-3</c:v>
                </c:pt>
                <c:pt idx="118">
                  <c:v>5.7270000000000003E-3</c:v>
                </c:pt>
                <c:pt idx="119">
                  <c:v>5.2830000000000004E-3</c:v>
                </c:pt>
                <c:pt idx="120">
                  <c:v>4.9069999999999999E-3</c:v>
                </c:pt>
                <c:pt idx="121">
                  <c:v>4.5849999999999997E-3</c:v>
                </c:pt>
                <c:pt idx="122">
                  <c:v>4.3039999999999997E-3</c:v>
                </c:pt>
                <c:pt idx="123">
                  <c:v>4.058E-3</c:v>
                </c:pt>
                <c:pt idx="124">
                  <c:v>3.8400000000000001E-3</c:v>
                </c:pt>
                <c:pt idx="125">
                  <c:v>3.4719999999999998E-3</c:v>
                </c:pt>
                <c:pt idx="126">
                  <c:v>3.1719999999999999E-3</c:v>
                </c:pt>
                <c:pt idx="127">
                  <c:v>2.9220000000000001E-3</c:v>
                </c:pt>
                <c:pt idx="128">
                  <c:v>2.7100000000000002E-3</c:v>
                </c:pt>
                <c:pt idx="129">
                  <c:v>2.529E-3</c:v>
                </c:pt>
                <c:pt idx="130">
                  <c:v>2.372E-3</c:v>
                </c:pt>
                <c:pt idx="131">
                  <c:v>2.1129999999999999E-3</c:v>
                </c:pt>
                <c:pt idx="132">
                  <c:v>1.9070000000000001E-3</c:v>
                </c:pt>
                <c:pt idx="133">
                  <c:v>1.7390000000000001E-3</c:v>
                </c:pt>
                <c:pt idx="134">
                  <c:v>1.601E-3</c:v>
                </c:pt>
                <c:pt idx="135">
                  <c:v>1.4829999999999999E-3</c:v>
                </c:pt>
                <c:pt idx="136">
                  <c:v>1.3829999999999999E-3</c:v>
                </c:pt>
                <c:pt idx="137">
                  <c:v>1.2960000000000001E-3</c:v>
                </c:pt>
                <c:pt idx="138">
                  <c:v>1.219E-3</c:v>
                </c:pt>
                <c:pt idx="139">
                  <c:v>1.152E-3</c:v>
                </c:pt>
                <c:pt idx="140">
                  <c:v>1.0920000000000001E-3</c:v>
                </c:pt>
                <c:pt idx="141">
                  <c:v>1.039E-3</c:v>
                </c:pt>
                <c:pt idx="142">
                  <c:v>9.4640000000000002E-4</c:v>
                </c:pt>
                <c:pt idx="143">
                  <c:v>8.5280000000000002E-4</c:v>
                </c:pt>
                <c:pt idx="144">
                  <c:v>7.7689999999999996E-4</c:v>
                </c:pt>
                <c:pt idx="145">
                  <c:v>7.1389999999999995E-4</c:v>
                </c:pt>
                <c:pt idx="146">
                  <c:v>6.6080000000000002E-4</c:v>
                </c:pt>
                <c:pt idx="147">
                  <c:v>6.154E-4</c:v>
                </c:pt>
                <c:pt idx="148">
                  <c:v>5.7609999999999996E-4</c:v>
                </c:pt>
                <c:pt idx="149">
                  <c:v>5.4180000000000005E-4</c:v>
                </c:pt>
                <c:pt idx="150">
                  <c:v>5.1150000000000002E-4</c:v>
                </c:pt>
                <c:pt idx="151">
                  <c:v>4.6040000000000002E-4</c:v>
                </c:pt>
                <c:pt idx="152">
                  <c:v>4.1899999999999999E-4</c:v>
                </c:pt>
                <c:pt idx="153">
                  <c:v>3.8470000000000003E-4</c:v>
                </c:pt>
                <c:pt idx="154">
                  <c:v>3.5589999999999998E-4</c:v>
                </c:pt>
                <c:pt idx="155">
                  <c:v>3.3119999999999997E-4</c:v>
                </c:pt>
                <c:pt idx="156">
                  <c:v>3.099E-4</c:v>
                </c:pt>
                <c:pt idx="157">
                  <c:v>2.7480000000000001E-4</c:v>
                </c:pt>
                <c:pt idx="158">
                  <c:v>2.4719999999999999E-4</c:v>
                </c:pt>
                <c:pt idx="159">
                  <c:v>2.2479999999999999E-4</c:v>
                </c:pt>
                <c:pt idx="160">
                  <c:v>2.063E-4</c:v>
                </c:pt>
                <c:pt idx="161">
                  <c:v>1.907E-4</c:v>
                </c:pt>
                <c:pt idx="162">
                  <c:v>1.773E-4</c:v>
                </c:pt>
                <c:pt idx="163">
                  <c:v>1.6579999999999999E-4</c:v>
                </c:pt>
                <c:pt idx="164">
                  <c:v>1.5579999999999999E-4</c:v>
                </c:pt>
                <c:pt idx="165">
                  <c:v>1.47E-4</c:v>
                </c:pt>
                <c:pt idx="166">
                  <c:v>1.3909999999999999E-4</c:v>
                </c:pt>
                <c:pt idx="167">
                  <c:v>1.3210000000000001E-4</c:v>
                </c:pt>
                <c:pt idx="168">
                  <c:v>1.2E-4</c:v>
                </c:pt>
                <c:pt idx="169">
                  <c:v>1.078E-4</c:v>
                </c:pt>
                <c:pt idx="170">
                  <c:v>9.7969999999999999E-5</c:v>
                </c:pt>
                <c:pt idx="171">
                  <c:v>8.9829999999999999E-5</c:v>
                </c:pt>
                <c:pt idx="172">
                  <c:v>8.2979999999999995E-5</c:v>
                </c:pt>
                <c:pt idx="173">
                  <c:v>7.7139999999999997E-5</c:v>
                </c:pt>
                <c:pt idx="174">
                  <c:v>7.2089999999999996E-5</c:v>
                </c:pt>
                <c:pt idx="175">
                  <c:v>6.7689999999999997E-5</c:v>
                </c:pt>
                <c:pt idx="176">
                  <c:v>6.3819999999999995E-5</c:v>
                </c:pt>
                <c:pt idx="177">
                  <c:v>5.7299999999999997E-5</c:v>
                </c:pt>
                <c:pt idx="178">
                  <c:v>5.2030000000000002E-5</c:v>
                </c:pt>
                <c:pt idx="179">
                  <c:v>4.7679999999999998E-5</c:v>
                </c:pt>
                <c:pt idx="180">
                  <c:v>4.4029999999999997E-5</c:v>
                </c:pt>
                <c:pt idx="181">
                  <c:v>4.091E-5</c:v>
                </c:pt>
                <c:pt idx="182">
                  <c:v>3.8220000000000003E-5</c:v>
                </c:pt>
                <c:pt idx="183">
                  <c:v>3.3810000000000003E-5</c:v>
                </c:pt>
                <c:pt idx="184">
                  <c:v>3.0340000000000001E-5</c:v>
                </c:pt>
                <c:pt idx="185">
                  <c:v>2.7540000000000001E-5</c:v>
                </c:pt>
                <c:pt idx="186">
                  <c:v>2.5219999999999999E-5</c:v>
                </c:pt>
                <c:pt idx="187">
                  <c:v>2.3280000000000001E-5</c:v>
                </c:pt>
                <c:pt idx="188">
                  <c:v>2.1630000000000001E-5</c:v>
                </c:pt>
                <c:pt idx="189">
                  <c:v>2.02E-5</c:v>
                </c:pt>
                <c:pt idx="190">
                  <c:v>1.895E-5</c:v>
                </c:pt>
                <c:pt idx="191">
                  <c:v>1.7859999999999998E-5</c:v>
                </c:pt>
                <c:pt idx="192">
                  <c:v>1.6880000000000001E-5</c:v>
                </c:pt>
                <c:pt idx="193">
                  <c:v>1.6019999999999999E-5</c:v>
                </c:pt>
                <c:pt idx="194">
                  <c:v>1.453E-5</c:v>
                </c:pt>
                <c:pt idx="195">
                  <c:v>1.3030000000000001E-5</c:v>
                </c:pt>
                <c:pt idx="196">
                  <c:v>1.182E-5</c:v>
                </c:pt>
                <c:pt idx="197">
                  <c:v>1.082E-5</c:v>
                </c:pt>
                <c:pt idx="198">
                  <c:v>9.9830000000000008E-6</c:v>
                </c:pt>
                <c:pt idx="199">
                  <c:v>9.2690000000000005E-6</c:v>
                </c:pt>
                <c:pt idx="200">
                  <c:v>8.653E-6</c:v>
                </c:pt>
                <c:pt idx="201">
                  <c:v>8.1170000000000004E-6</c:v>
                </c:pt>
                <c:pt idx="202">
                  <c:v>7.6450000000000005E-6</c:v>
                </c:pt>
                <c:pt idx="203">
                  <c:v>6.8530000000000003E-6</c:v>
                </c:pt>
                <c:pt idx="204">
                  <c:v>6.2140000000000001E-6</c:v>
                </c:pt>
                <c:pt idx="205">
                  <c:v>5.6869999999999999E-6</c:v>
                </c:pt>
                <c:pt idx="206">
                  <c:v>5.2449999999999998E-6</c:v>
                </c:pt>
                <c:pt idx="207">
                  <c:v>4.8679999999999998E-6</c:v>
                </c:pt>
                <c:pt idx="208">
                  <c:v>4.544E-6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srim7Be_Air!$G$20:$G$228</c:f>
              <c:numCache>
                <c:formatCode>0.000E+00</c:formatCode>
                <c:ptCount val="209"/>
                <c:pt idx="0">
                  <c:v>0.25479999999999997</c:v>
                </c:pt>
                <c:pt idx="1">
                  <c:v>0.26708999999999999</c:v>
                </c:pt>
                <c:pt idx="2">
                  <c:v>0.27816999999999997</c:v>
                </c:pt>
                <c:pt idx="3">
                  <c:v>0.28825000000000001</c:v>
                </c:pt>
                <c:pt idx="4">
                  <c:v>0.29735</c:v>
                </c:pt>
                <c:pt idx="5">
                  <c:v>0.30576999999999999</c:v>
                </c:pt>
                <c:pt idx="6">
                  <c:v>0.31353999999999999</c:v>
                </c:pt>
                <c:pt idx="7">
                  <c:v>0.32074999999999998</c:v>
                </c:pt>
                <c:pt idx="8">
                  <c:v>0.32750999999999997</c:v>
                </c:pt>
                <c:pt idx="9">
                  <c:v>0.33382000000000001</c:v>
                </c:pt>
                <c:pt idx="10">
                  <c:v>0.33979999999999999</c:v>
                </c:pt>
                <c:pt idx="11">
                  <c:v>0.34543999999999997</c:v>
                </c:pt>
                <c:pt idx="12">
                  <c:v>0.35581000000000002</c:v>
                </c:pt>
                <c:pt idx="13">
                  <c:v>0.36731999999999998</c:v>
                </c:pt>
                <c:pt idx="14">
                  <c:v>0.37757999999999997</c:v>
                </c:pt>
                <c:pt idx="15">
                  <c:v>0.38671</c:v>
                </c:pt>
                <c:pt idx="16">
                  <c:v>0.39511999999999997</c:v>
                </c:pt>
                <c:pt idx="17">
                  <c:v>0.40264</c:v>
                </c:pt>
                <c:pt idx="18">
                  <c:v>0.40966999999999998</c:v>
                </c:pt>
                <c:pt idx="19">
                  <c:v>0.41602000000000006</c:v>
                </c:pt>
                <c:pt idx="20">
                  <c:v>0.42199999999999999</c:v>
                </c:pt>
                <c:pt idx="21">
                  <c:v>0.43267</c:v>
                </c:pt>
                <c:pt idx="22">
                  <c:v>0.44193000000000005</c:v>
                </c:pt>
                <c:pt idx="23">
                  <c:v>0.4501</c:v>
                </c:pt>
                <c:pt idx="24">
                  <c:v>0.45741999999999999</c:v>
                </c:pt>
                <c:pt idx="25">
                  <c:v>0.46389000000000002</c:v>
                </c:pt>
                <c:pt idx="26">
                  <c:v>0.46983999999999998</c:v>
                </c:pt>
                <c:pt idx="27">
                  <c:v>0.48003000000000001</c:v>
                </c:pt>
                <c:pt idx="28">
                  <c:v>0.48854999999999998</c:v>
                </c:pt>
                <c:pt idx="29">
                  <c:v>0.49590000000000001</c:v>
                </c:pt>
                <c:pt idx="30">
                  <c:v>0.50209999999999999</c:v>
                </c:pt>
                <c:pt idx="31">
                  <c:v>0.50740000000000007</c:v>
                </c:pt>
                <c:pt idx="32">
                  <c:v>0.51229999999999998</c:v>
                </c:pt>
                <c:pt idx="33">
                  <c:v>0.51639999999999997</c:v>
                </c:pt>
                <c:pt idx="34">
                  <c:v>0.52010000000000001</c:v>
                </c:pt>
                <c:pt idx="35">
                  <c:v>0.52340000000000009</c:v>
                </c:pt>
                <c:pt idx="36">
                  <c:v>0.52639999999999998</c:v>
                </c:pt>
                <c:pt idx="37">
                  <c:v>0.52910000000000001</c:v>
                </c:pt>
                <c:pt idx="38">
                  <c:v>0.53379999999999994</c:v>
                </c:pt>
                <c:pt idx="39">
                  <c:v>0.53849999999999998</c:v>
                </c:pt>
                <c:pt idx="40">
                  <c:v>0.54239999999999999</c:v>
                </c:pt>
                <c:pt idx="41">
                  <c:v>0.54569999999999996</c:v>
                </c:pt>
                <c:pt idx="42">
                  <c:v>0.54859999999999998</c:v>
                </c:pt>
                <c:pt idx="43">
                  <c:v>0.55110000000000003</c:v>
                </c:pt>
                <c:pt idx="44">
                  <c:v>0.55320000000000003</c:v>
                </c:pt>
                <c:pt idx="45">
                  <c:v>0.55520000000000003</c:v>
                </c:pt>
                <c:pt idx="46">
                  <c:v>0.55709999999999993</c:v>
                </c:pt>
                <c:pt idx="47">
                  <c:v>0.5605</c:v>
                </c:pt>
                <c:pt idx="48">
                  <c:v>0.5635</c:v>
                </c:pt>
                <c:pt idx="49">
                  <c:v>0.56640000000000001</c:v>
                </c:pt>
                <c:pt idx="50">
                  <c:v>0.56919999999999993</c:v>
                </c:pt>
                <c:pt idx="51">
                  <c:v>0.57190000000000007</c:v>
                </c:pt>
                <c:pt idx="52">
                  <c:v>0.57469999999999999</c:v>
                </c:pt>
                <c:pt idx="53">
                  <c:v>0.58020000000000005</c:v>
                </c:pt>
                <c:pt idx="54">
                  <c:v>0.58589999999999998</c:v>
                </c:pt>
                <c:pt idx="55">
                  <c:v>0.59179999999999999</c:v>
                </c:pt>
                <c:pt idx="56">
                  <c:v>0.59780000000000011</c:v>
                </c:pt>
                <c:pt idx="57">
                  <c:v>0.6038</c:v>
                </c:pt>
                <c:pt idx="58">
                  <c:v>0.61009999999999998</c:v>
                </c:pt>
                <c:pt idx="59">
                  <c:v>0.61650000000000005</c:v>
                </c:pt>
                <c:pt idx="60">
                  <c:v>0.61719999999999997</c:v>
                </c:pt>
                <c:pt idx="61">
                  <c:v>0.61870000000000003</c:v>
                </c:pt>
                <c:pt idx="62">
                  <c:v>0.62109999999999999</c:v>
                </c:pt>
                <c:pt idx="63">
                  <c:v>0.62419999999999998</c:v>
                </c:pt>
                <c:pt idx="64">
                  <c:v>0.63270000000000004</c:v>
                </c:pt>
                <c:pt idx="65">
                  <c:v>0.64680000000000004</c:v>
                </c:pt>
                <c:pt idx="66">
                  <c:v>0.66380000000000006</c:v>
                </c:pt>
                <c:pt idx="67">
                  <c:v>0.68289999999999995</c:v>
                </c:pt>
                <c:pt idx="68">
                  <c:v>0.70339999999999991</c:v>
                </c:pt>
                <c:pt idx="69">
                  <c:v>0.7246999999999999</c:v>
                </c:pt>
                <c:pt idx="70">
                  <c:v>0.74649999999999994</c:v>
                </c:pt>
                <c:pt idx="71">
                  <c:v>0.76859999999999995</c:v>
                </c:pt>
                <c:pt idx="72">
                  <c:v>0.79059999999999997</c:v>
                </c:pt>
                <c:pt idx="73">
                  <c:v>0.83389999999999997</c:v>
                </c:pt>
                <c:pt idx="74">
                  <c:v>0.87570000000000003</c:v>
                </c:pt>
                <c:pt idx="75">
                  <c:v>0.91559999999999997</c:v>
                </c:pt>
                <c:pt idx="76">
                  <c:v>0.95329999999999993</c:v>
                </c:pt>
                <c:pt idx="77">
                  <c:v>0.98885000000000001</c:v>
                </c:pt>
                <c:pt idx="78">
                  <c:v>1.0223599999999999</c:v>
                </c:pt>
                <c:pt idx="79">
                  <c:v>1.08352</c:v>
                </c:pt>
                <c:pt idx="80">
                  <c:v>1.1380699999999999</c:v>
                </c:pt>
                <c:pt idx="81">
                  <c:v>1.1876500000000001</c:v>
                </c:pt>
                <c:pt idx="82">
                  <c:v>1.2320200000000001</c:v>
                </c:pt>
                <c:pt idx="83">
                  <c:v>1.27302</c:v>
                </c:pt>
                <c:pt idx="84">
                  <c:v>1.31152</c:v>
                </c:pt>
                <c:pt idx="85">
                  <c:v>1.34643</c:v>
                </c:pt>
                <c:pt idx="86">
                  <c:v>1.3806799999999999</c:v>
                </c:pt>
                <c:pt idx="87">
                  <c:v>1.41222</c:v>
                </c:pt>
                <c:pt idx="88">
                  <c:v>1.44299</c:v>
                </c:pt>
                <c:pt idx="89">
                  <c:v>1.4729699999999999</c:v>
                </c:pt>
                <c:pt idx="90">
                  <c:v>1.53044</c:v>
                </c:pt>
                <c:pt idx="91">
                  <c:v>1.59877</c:v>
                </c:pt>
                <c:pt idx="92">
                  <c:v>1.6667299999999998</c:v>
                </c:pt>
                <c:pt idx="93">
                  <c:v>1.73316</c:v>
                </c:pt>
                <c:pt idx="94">
                  <c:v>1.7989599999999999</c:v>
                </c:pt>
                <c:pt idx="95">
                  <c:v>1.86605</c:v>
                </c:pt>
                <c:pt idx="96">
                  <c:v>1.9323699999999999</c:v>
                </c:pt>
                <c:pt idx="97">
                  <c:v>1.9998900000000002</c:v>
                </c:pt>
                <c:pt idx="98">
                  <c:v>2.0675699999999999</c:v>
                </c:pt>
                <c:pt idx="99">
                  <c:v>2.2033100000000001</c:v>
                </c:pt>
                <c:pt idx="100">
                  <c:v>2.3394500000000003</c:v>
                </c:pt>
                <c:pt idx="101">
                  <c:v>2.4748900000000003</c:v>
                </c:pt>
                <c:pt idx="102">
                  <c:v>2.6085599999999998</c:v>
                </c:pt>
                <c:pt idx="103">
                  <c:v>2.7393999999999998</c:v>
                </c:pt>
                <c:pt idx="104">
                  <c:v>2.8673999999999999</c:v>
                </c:pt>
                <c:pt idx="105">
                  <c:v>3.1107200000000002</c:v>
                </c:pt>
                <c:pt idx="106">
                  <c:v>3.3343800000000003</c:v>
                </c:pt>
                <c:pt idx="107">
                  <c:v>3.5352700000000001</c:v>
                </c:pt>
                <c:pt idx="108">
                  <c:v>3.7123500000000003</c:v>
                </c:pt>
                <c:pt idx="109">
                  <c:v>3.8665699999999998</c:v>
                </c:pt>
                <c:pt idx="110">
                  <c:v>3.9978919999999998</c:v>
                </c:pt>
                <c:pt idx="111">
                  <c:v>4.1063030000000005</c:v>
                </c:pt>
                <c:pt idx="112">
                  <c:v>4.195786</c:v>
                </c:pt>
                <c:pt idx="113">
                  <c:v>4.2673260000000006</c:v>
                </c:pt>
                <c:pt idx="114">
                  <c:v>4.3219159999999999</c:v>
                </c:pt>
                <c:pt idx="115">
                  <c:v>4.3635469999999996</c:v>
                </c:pt>
                <c:pt idx="116">
                  <c:v>4.40991</c:v>
                </c:pt>
                <c:pt idx="117">
                  <c:v>4.4182589999999999</c:v>
                </c:pt>
                <c:pt idx="118">
                  <c:v>4.3887270000000003</c:v>
                </c:pt>
                <c:pt idx="119">
                  <c:v>4.3362830000000008</c:v>
                </c:pt>
                <c:pt idx="120">
                  <c:v>4.2699069999999999</c:v>
                </c:pt>
                <c:pt idx="121">
                  <c:v>4.1955849999999995</c:v>
                </c:pt>
                <c:pt idx="122">
                  <c:v>4.1173040000000007</c:v>
                </c:pt>
                <c:pt idx="123">
                  <c:v>4.0380579999999995</c:v>
                </c:pt>
                <c:pt idx="124">
                  <c:v>3.9588399999999999</c:v>
                </c:pt>
                <c:pt idx="125">
                  <c:v>3.8034719999999997</c:v>
                </c:pt>
                <c:pt idx="126">
                  <c:v>3.6551720000000003</c:v>
                </c:pt>
                <c:pt idx="127">
                  <c:v>3.5159219999999998</c:v>
                </c:pt>
                <c:pt idx="128">
                  <c:v>3.38571</c:v>
                </c:pt>
                <c:pt idx="129">
                  <c:v>3.2625289999999998</c:v>
                </c:pt>
                <c:pt idx="130">
                  <c:v>3.1483719999999997</c:v>
                </c:pt>
                <c:pt idx="131">
                  <c:v>2.9401130000000002</c:v>
                </c:pt>
                <c:pt idx="132">
                  <c:v>2.756907</c:v>
                </c:pt>
                <c:pt idx="133">
                  <c:v>2.5947390000000001</c:v>
                </c:pt>
                <c:pt idx="134">
                  <c:v>2.4506009999999998</c:v>
                </c:pt>
                <c:pt idx="135">
                  <c:v>2.3214829999999997</c:v>
                </c:pt>
                <c:pt idx="136">
                  <c:v>2.2053830000000003</c:v>
                </c:pt>
                <c:pt idx="137">
                  <c:v>2.1012960000000001</c:v>
                </c:pt>
                <c:pt idx="138">
                  <c:v>2.0222189999999998</c:v>
                </c:pt>
                <c:pt idx="139">
                  <c:v>1.941152</c:v>
                </c:pt>
                <c:pt idx="140">
                  <c:v>1.8600920000000001</c:v>
                </c:pt>
                <c:pt idx="141">
                  <c:v>1.7920389999999999</c:v>
                </c:pt>
                <c:pt idx="142">
                  <c:v>1.6719463999999999</c:v>
                </c:pt>
                <c:pt idx="143">
                  <c:v>1.5438528</c:v>
                </c:pt>
                <c:pt idx="144">
                  <c:v>1.4357769</c:v>
                </c:pt>
                <c:pt idx="145">
                  <c:v>1.3417139</c:v>
                </c:pt>
                <c:pt idx="146">
                  <c:v>1.2606607999999999</c:v>
                </c:pt>
                <c:pt idx="147">
                  <c:v>1.1896154000000001</c:v>
                </c:pt>
                <c:pt idx="148">
                  <c:v>1.1255761</c:v>
                </c:pt>
                <c:pt idx="149">
                  <c:v>1.0685418</c:v>
                </c:pt>
                <c:pt idx="150">
                  <c:v>1.0175114999999999</c:v>
                </c:pt>
                <c:pt idx="151">
                  <c:v>0.92786040000000003</c:v>
                </c:pt>
                <c:pt idx="152">
                  <c:v>0.85271899999999989</c:v>
                </c:pt>
                <c:pt idx="153">
                  <c:v>0.78848470000000004</c:v>
                </c:pt>
                <c:pt idx="154">
                  <c:v>0.73315589999999997</c:v>
                </c:pt>
                <c:pt idx="155">
                  <c:v>0.68483119999999997</c:v>
                </c:pt>
                <c:pt idx="156">
                  <c:v>0.64250989999999997</c:v>
                </c:pt>
                <c:pt idx="157">
                  <c:v>0.57177480000000003</c:v>
                </c:pt>
                <c:pt idx="158">
                  <c:v>0.51534720000000001</c:v>
                </c:pt>
                <c:pt idx="159">
                  <c:v>0.46962480000000001</c:v>
                </c:pt>
                <c:pt idx="160">
                  <c:v>0.43200630000000001</c:v>
                </c:pt>
                <c:pt idx="161">
                  <c:v>0.40059069999999997</c:v>
                </c:pt>
                <c:pt idx="162">
                  <c:v>0.37427729999999998</c:v>
                </c:pt>
                <c:pt idx="163">
                  <c:v>0.35186580000000001</c:v>
                </c:pt>
                <c:pt idx="164">
                  <c:v>0.3326558</c:v>
                </c:pt>
                <c:pt idx="165">
                  <c:v>0.31604700000000002</c:v>
                </c:pt>
                <c:pt idx="166">
                  <c:v>0.3015391</c:v>
                </c:pt>
                <c:pt idx="167">
                  <c:v>0.28883210000000004</c:v>
                </c:pt>
                <c:pt idx="168">
                  <c:v>0.26732</c:v>
                </c:pt>
                <c:pt idx="169">
                  <c:v>0.24390779999999998</c:v>
                </c:pt>
                <c:pt idx="170">
                  <c:v>0.22379797000000001</c:v>
                </c:pt>
                <c:pt idx="171">
                  <c:v>0.20708983</c:v>
                </c:pt>
                <c:pt idx="172">
                  <c:v>0.19308298000000002</c:v>
                </c:pt>
                <c:pt idx="173">
                  <c:v>0.18097714000000001</c:v>
                </c:pt>
                <c:pt idx="174">
                  <c:v>0.17047208999999999</c:v>
                </c:pt>
                <c:pt idx="175">
                  <c:v>0.16136769000000001</c:v>
                </c:pt>
                <c:pt idx="176">
                  <c:v>0.15326382</c:v>
                </c:pt>
                <c:pt idx="177">
                  <c:v>0.13965730000000001</c:v>
                </c:pt>
                <c:pt idx="178">
                  <c:v>0.12855203000000001</c:v>
                </c:pt>
                <c:pt idx="179">
                  <c:v>0.11944768</c:v>
                </c:pt>
                <c:pt idx="180">
                  <c:v>0.11164403000000001</c:v>
                </c:pt>
                <c:pt idx="181">
                  <c:v>0.10504091</c:v>
                </c:pt>
                <c:pt idx="182">
                  <c:v>9.9388219999999999E-2</c:v>
                </c:pt>
                <c:pt idx="183">
                  <c:v>9.001381E-2</c:v>
                </c:pt>
                <c:pt idx="184">
                  <c:v>8.2640340000000007E-2</c:v>
                </c:pt>
                <c:pt idx="185">
                  <c:v>7.6677540000000002E-2</c:v>
                </c:pt>
                <c:pt idx="186">
                  <c:v>7.1755220000000008E-2</c:v>
                </c:pt>
                <c:pt idx="187">
                  <c:v>6.7623279999999994E-2</c:v>
                </c:pt>
                <c:pt idx="188">
                  <c:v>6.4111629999999989E-2</c:v>
                </c:pt>
                <c:pt idx="189">
                  <c:v>6.1080200000000001E-2</c:v>
                </c:pt>
                <c:pt idx="190">
                  <c:v>5.8438949999999996E-2</c:v>
                </c:pt>
                <c:pt idx="191">
                  <c:v>5.6127860000000002E-2</c:v>
                </c:pt>
                <c:pt idx="192">
                  <c:v>5.4076879999999994E-2</c:v>
                </c:pt>
                <c:pt idx="193">
                  <c:v>5.225602E-2</c:v>
                </c:pt>
                <c:pt idx="194">
                  <c:v>4.9154530000000002E-2</c:v>
                </c:pt>
                <c:pt idx="195">
                  <c:v>4.6043029999999999E-2</c:v>
                </c:pt>
                <c:pt idx="196">
                  <c:v>4.3561820000000001E-2</c:v>
                </c:pt>
                <c:pt idx="197">
                  <c:v>4.1530820000000003E-2</c:v>
                </c:pt>
                <c:pt idx="198">
                  <c:v>3.9859982999999995E-2</c:v>
                </c:pt>
                <c:pt idx="199">
                  <c:v>3.8449269000000001E-2</c:v>
                </c:pt>
                <c:pt idx="200">
                  <c:v>3.7248653E-2</c:v>
                </c:pt>
                <c:pt idx="201">
                  <c:v>3.6218117000000001E-2</c:v>
                </c:pt>
                <c:pt idx="202">
                  <c:v>3.5327644999999998E-2</c:v>
                </c:pt>
                <c:pt idx="203">
                  <c:v>3.3866853000000002E-2</c:v>
                </c:pt>
                <c:pt idx="204">
                  <c:v>3.2736214E-2</c:v>
                </c:pt>
                <c:pt idx="205">
                  <c:v>3.1835686999999994E-2</c:v>
                </c:pt>
                <c:pt idx="206">
                  <c:v>3.1115245E-2</c:v>
                </c:pt>
                <c:pt idx="207">
                  <c:v>3.0524868E-2</c:v>
                </c:pt>
                <c:pt idx="208">
                  <c:v>3.0044543999999999E-2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71888"/>
        <c:axId val="479975416"/>
      </c:scatterChart>
      <c:valAx>
        <c:axId val="4799718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75416"/>
        <c:crosses val="autoZero"/>
        <c:crossBetween val="midCat"/>
        <c:majorUnit val="10"/>
      </c:valAx>
      <c:valAx>
        <c:axId val="47997541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718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srim7Be_Air!$P$5</c:f>
          <c:strCache>
            <c:ptCount val="1"/>
            <c:pt idx="0">
              <c:v>srim7Be_Air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srim7Be_Air!$D$20:$D$228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srim7Be_Air!$J$20:$J$228</c:f>
              <c:numCache>
                <c:formatCode>0.00</c:formatCode>
                <c:ptCount val="209"/>
                <c:pt idx="0">
                  <c:v>1.52</c:v>
                </c:pt>
                <c:pt idx="1">
                  <c:v>1.65</c:v>
                </c:pt>
                <c:pt idx="2">
                  <c:v>1.78</c:v>
                </c:pt>
                <c:pt idx="3">
                  <c:v>1.9</c:v>
                </c:pt>
                <c:pt idx="4">
                  <c:v>2.02</c:v>
                </c:pt>
                <c:pt idx="5">
                  <c:v>2.14</c:v>
                </c:pt>
                <c:pt idx="6">
                  <c:v>2.2599999999999998</c:v>
                </c:pt>
                <c:pt idx="7">
                  <c:v>2.37</c:v>
                </c:pt>
                <c:pt idx="8">
                  <c:v>2.4900000000000002</c:v>
                </c:pt>
                <c:pt idx="9">
                  <c:v>2.6</c:v>
                </c:pt>
                <c:pt idx="10">
                  <c:v>2.71</c:v>
                </c:pt>
                <c:pt idx="11">
                  <c:v>2.81</c:v>
                </c:pt>
                <c:pt idx="12">
                  <c:v>3.03</c:v>
                </c:pt>
                <c:pt idx="13">
                  <c:v>3.29</c:v>
                </c:pt>
                <c:pt idx="14">
                  <c:v>3.55</c:v>
                </c:pt>
                <c:pt idx="15">
                  <c:v>3.8</c:v>
                </c:pt>
                <c:pt idx="16">
                  <c:v>4.05</c:v>
                </c:pt>
                <c:pt idx="17">
                  <c:v>4.3</c:v>
                </c:pt>
                <c:pt idx="18">
                  <c:v>4.54</c:v>
                </c:pt>
                <c:pt idx="19">
                  <c:v>4.78</c:v>
                </c:pt>
                <c:pt idx="20">
                  <c:v>5.0199999999999996</c:v>
                </c:pt>
                <c:pt idx="21">
                  <c:v>5.5</c:v>
                </c:pt>
                <c:pt idx="22">
                  <c:v>5.97</c:v>
                </c:pt>
                <c:pt idx="23">
                  <c:v>6.43</c:v>
                </c:pt>
                <c:pt idx="24">
                  <c:v>6.9</c:v>
                </c:pt>
                <c:pt idx="25">
                  <c:v>7.35</c:v>
                </c:pt>
                <c:pt idx="26">
                  <c:v>7.81</c:v>
                </c:pt>
                <c:pt idx="27">
                  <c:v>8.7200000000000006</c:v>
                </c:pt>
                <c:pt idx="28">
                  <c:v>9.6199999999999992</c:v>
                </c:pt>
                <c:pt idx="29">
                  <c:v>10.52</c:v>
                </c:pt>
                <c:pt idx="30">
                  <c:v>11.42</c:v>
                </c:pt>
                <c:pt idx="31">
                  <c:v>12.32</c:v>
                </c:pt>
                <c:pt idx="32">
                  <c:v>13.21</c:v>
                </c:pt>
                <c:pt idx="33">
                  <c:v>14.11</c:v>
                </c:pt>
                <c:pt idx="34">
                  <c:v>15.01</c:v>
                </c:pt>
                <c:pt idx="35">
                  <c:v>15.9</c:v>
                </c:pt>
                <c:pt idx="36">
                  <c:v>16.8</c:v>
                </c:pt>
                <c:pt idx="37">
                  <c:v>17.7</c:v>
                </c:pt>
                <c:pt idx="38">
                  <c:v>19.510000000000002</c:v>
                </c:pt>
                <c:pt idx="39">
                  <c:v>21.79</c:v>
                </c:pt>
                <c:pt idx="40">
                  <c:v>24.07</c:v>
                </c:pt>
                <c:pt idx="41">
                  <c:v>26.37</c:v>
                </c:pt>
                <c:pt idx="42">
                  <c:v>28.68</c:v>
                </c:pt>
                <c:pt idx="43">
                  <c:v>31</c:v>
                </c:pt>
                <c:pt idx="44">
                  <c:v>33.340000000000003</c:v>
                </c:pt>
                <c:pt idx="45">
                  <c:v>35.69</c:v>
                </c:pt>
                <c:pt idx="46">
                  <c:v>38.049999999999997</c:v>
                </c:pt>
                <c:pt idx="47">
                  <c:v>42.81</c:v>
                </c:pt>
                <c:pt idx="48">
                  <c:v>47.62</c:v>
                </c:pt>
                <c:pt idx="49">
                  <c:v>52.45</c:v>
                </c:pt>
                <c:pt idx="50">
                  <c:v>57.32</c:v>
                </c:pt>
                <c:pt idx="51">
                  <c:v>62.22</c:v>
                </c:pt>
                <c:pt idx="52">
                  <c:v>67.150000000000006</c:v>
                </c:pt>
                <c:pt idx="53">
                  <c:v>77.069999999999993</c:v>
                </c:pt>
                <c:pt idx="54">
                  <c:v>87.06</c:v>
                </c:pt>
                <c:pt idx="55">
                  <c:v>97.09</c:v>
                </c:pt>
                <c:pt idx="56">
                  <c:v>107.15</c:v>
                </c:pt>
                <c:pt idx="57">
                  <c:v>117.23</c:v>
                </c:pt>
                <c:pt idx="58">
                  <c:v>127.32</c:v>
                </c:pt>
                <c:pt idx="59">
                  <c:v>137.4</c:v>
                </c:pt>
                <c:pt idx="60">
                  <c:v>147.52000000000001</c:v>
                </c:pt>
                <c:pt idx="61">
                  <c:v>157.71</c:v>
                </c:pt>
                <c:pt idx="62">
                  <c:v>167.96</c:v>
                </c:pt>
                <c:pt idx="63">
                  <c:v>178.24</c:v>
                </c:pt>
                <c:pt idx="64">
                  <c:v>198.82</c:v>
                </c:pt>
                <c:pt idx="65">
                  <c:v>224.43</c:v>
                </c:pt>
                <c:pt idx="66">
                  <c:v>249.77</c:v>
                </c:pt>
                <c:pt idx="67">
                  <c:v>274.7</c:v>
                </c:pt>
                <c:pt idx="68">
                  <c:v>299.19</c:v>
                </c:pt>
                <c:pt idx="69">
                  <c:v>323.18</c:v>
                </c:pt>
                <c:pt idx="70">
                  <c:v>346.68</c:v>
                </c:pt>
                <c:pt idx="71">
                  <c:v>369.68</c:v>
                </c:pt>
                <c:pt idx="72">
                  <c:v>392.21</c:v>
                </c:pt>
                <c:pt idx="73">
                  <c:v>435.91</c:v>
                </c:pt>
                <c:pt idx="74">
                  <c:v>477.94</c:v>
                </c:pt>
                <c:pt idx="75">
                  <c:v>518.49</c:v>
                </c:pt>
                <c:pt idx="76">
                  <c:v>557.72</c:v>
                </c:pt>
                <c:pt idx="77">
                  <c:v>595.79</c:v>
                </c:pt>
                <c:pt idx="78">
                  <c:v>632.80999999999995</c:v>
                </c:pt>
                <c:pt idx="79">
                  <c:v>704.21</c:v>
                </c:pt>
                <c:pt idx="80">
                  <c:v>772.59</c:v>
                </c:pt>
                <c:pt idx="81">
                  <c:v>838.47</c:v>
                </c:pt>
                <c:pt idx="82">
                  <c:v>902.26</c:v>
                </c:pt>
                <c:pt idx="83">
                  <c:v>964.24</c:v>
                </c:pt>
                <c:pt idx="84" formatCode="0.00E+00">
                  <c:v>1020</c:v>
                </c:pt>
                <c:pt idx="85" formatCode="0.00E+00">
                  <c:v>1080</c:v>
                </c:pt>
                <c:pt idx="86" formatCode="0.00E+00">
                  <c:v>1140</c:v>
                </c:pt>
                <c:pt idx="87" formatCode="0.00E+00">
                  <c:v>1200</c:v>
                </c:pt>
                <c:pt idx="88" formatCode="0.00E+00">
                  <c:v>1250</c:v>
                </c:pt>
                <c:pt idx="89" formatCode="0.00E+00">
                  <c:v>1310</c:v>
                </c:pt>
                <c:pt idx="90" formatCode="0.00E+00">
                  <c:v>1410</c:v>
                </c:pt>
                <c:pt idx="91" formatCode="0.00E+00">
                  <c:v>1540</c:v>
                </c:pt>
                <c:pt idx="92" formatCode="0.00E+00">
                  <c:v>1660</c:v>
                </c:pt>
                <c:pt idx="93" formatCode="0.00E+00">
                  <c:v>1780</c:v>
                </c:pt>
                <c:pt idx="94" formatCode="0.00E+00">
                  <c:v>1900</c:v>
                </c:pt>
                <c:pt idx="95" formatCode="0.00E+00">
                  <c:v>2009.9999999999998</c:v>
                </c:pt>
                <c:pt idx="96" formatCode="0.00E+00">
                  <c:v>2120</c:v>
                </c:pt>
                <c:pt idx="97" formatCode="0.00E+00">
                  <c:v>2220</c:v>
                </c:pt>
                <c:pt idx="98" formatCode="0.00E+00">
                  <c:v>2320</c:v>
                </c:pt>
                <c:pt idx="99" formatCode="0.00E+00">
                  <c:v>2510</c:v>
                </c:pt>
                <c:pt idx="100" formatCode="0.00E+00">
                  <c:v>2690</c:v>
                </c:pt>
                <c:pt idx="101" formatCode="0.00E+00">
                  <c:v>2860</c:v>
                </c:pt>
                <c:pt idx="102" formatCode="0.00E+00">
                  <c:v>3020</c:v>
                </c:pt>
                <c:pt idx="103" formatCode="0.00E+00">
                  <c:v>3170</c:v>
                </c:pt>
                <c:pt idx="104" formatCode="0.00E+00">
                  <c:v>3320</c:v>
                </c:pt>
                <c:pt idx="105" formatCode="0.00E+00">
                  <c:v>3600</c:v>
                </c:pt>
                <c:pt idx="106" formatCode="0.00E+00">
                  <c:v>3850</c:v>
                </c:pt>
                <c:pt idx="107" formatCode="0.00E+00">
                  <c:v>4090</c:v>
                </c:pt>
                <c:pt idx="108" formatCode="0.00E+00">
                  <c:v>4320</c:v>
                </c:pt>
                <c:pt idx="109" formatCode="0.00E+00">
                  <c:v>4540</c:v>
                </c:pt>
                <c:pt idx="110" formatCode="0.00E+00">
                  <c:v>4750</c:v>
                </c:pt>
                <c:pt idx="111" formatCode="0.00E+00">
                  <c:v>4950</c:v>
                </c:pt>
                <c:pt idx="112" formatCode="0.00E+00">
                  <c:v>5150</c:v>
                </c:pt>
                <c:pt idx="113" formatCode="0.00E+00">
                  <c:v>5340</c:v>
                </c:pt>
                <c:pt idx="114" formatCode="0.00E+00">
                  <c:v>5540</c:v>
                </c:pt>
                <c:pt idx="115" formatCode="0.00E+00">
                  <c:v>5730</c:v>
                </c:pt>
                <c:pt idx="116" formatCode="0.00E+00">
                  <c:v>6110</c:v>
                </c:pt>
                <c:pt idx="117" formatCode="0.00E+00">
                  <c:v>6570</c:v>
                </c:pt>
                <c:pt idx="118" formatCode="0.00E+00">
                  <c:v>7040</c:v>
                </c:pt>
                <c:pt idx="119" formatCode="0.00E+00">
                  <c:v>7520</c:v>
                </c:pt>
                <c:pt idx="120" formatCode="0.00E+00">
                  <c:v>8000</c:v>
                </c:pt>
                <c:pt idx="121" formatCode="0.00E+00">
                  <c:v>8490</c:v>
                </c:pt>
                <c:pt idx="122" formatCode="0.00E+00">
                  <c:v>8990</c:v>
                </c:pt>
                <c:pt idx="123" formatCode="0.00E+00">
                  <c:v>9500</c:v>
                </c:pt>
                <c:pt idx="124" formatCode="0.00E+00">
                  <c:v>10020</c:v>
                </c:pt>
                <c:pt idx="125" formatCode="0.00E+00">
                  <c:v>11080</c:v>
                </c:pt>
                <c:pt idx="126" formatCode="0.00E+00">
                  <c:v>12200</c:v>
                </c:pt>
                <c:pt idx="127" formatCode="0.00E+00">
                  <c:v>13350</c:v>
                </c:pt>
                <c:pt idx="128" formatCode="0.00E+00">
                  <c:v>14560</c:v>
                </c:pt>
                <c:pt idx="129" formatCode="0.00E+00">
                  <c:v>15800</c:v>
                </c:pt>
                <c:pt idx="130" formatCode="0.00E+00">
                  <c:v>17100</c:v>
                </c:pt>
                <c:pt idx="131" formatCode="0.00E+00">
                  <c:v>19830</c:v>
                </c:pt>
                <c:pt idx="132" formatCode="0.00E+00">
                  <c:v>22740</c:v>
                </c:pt>
                <c:pt idx="133" formatCode="0.00E+00">
                  <c:v>25840</c:v>
                </c:pt>
                <c:pt idx="134" formatCode="0.00E+00">
                  <c:v>29130</c:v>
                </c:pt>
                <c:pt idx="135" formatCode="0.00E+00">
                  <c:v>32610</c:v>
                </c:pt>
                <c:pt idx="136" formatCode="0.00E+00">
                  <c:v>36280</c:v>
                </c:pt>
                <c:pt idx="137" formatCode="0.00E+00">
                  <c:v>40140</c:v>
                </c:pt>
                <c:pt idx="138" formatCode="0.00E+00">
                  <c:v>44160</c:v>
                </c:pt>
                <c:pt idx="139" formatCode="0.00E+00">
                  <c:v>48350</c:v>
                </c:pt>
                <c:pt idx="140" formatCode="0.00E+00">
                  <c:v>52720</c:v>
                </c:pt>
                <c:pt idx="141" formatCode="0.00E+00">
                  <c:v>57260</c:v>
                </c:pt>
                <c:pt idx="142" formatCode="0.00E+00">
                  <c:v>66850</c:v>
                </c:pt>
                <c:pt idx="143" formatCode="0.00E+00">
                  <c:v>79770</c:v>
                </c:pt>
                <c:pt idx="144" formatCode="0.00E+00">
                  <c:v>93720</c:v>
                </c:pt>
                <c:pt idx="145" formatCode="0.00E+00">
                  <c:v>108670</c:v>
                </c:pt>
                <c:pt idx="146" formatCode="0.00E+00">
                  <c:v>124620</c:v>
                </c:pt>
                <c:pt idx="147" formatCode="0.00E+00">
                  <c:v>141560</c:v>
                </c:pt>
                <c:pt idx="148" formatCode="0.00E+00">
                  <c:v>159490</c:v>
                </c:pt>
                <c:pt idx="149" formatCode="0.00E+00">
                  <c:v>178410</c:v>
                </c:pt>
                <c:pt idx="150" formatCode="0.00E+00">
                  <c:v>198310</c:v>
                </c:pt>
                <c:pt idx="151" formatCode="0.00E+00">
                  <c:v>241030</c:v>
                </c:pt>
                <c:pt idx="152" formatCode="0.00E+00">
                  <c:v>287700</c:v>
                </c:pt>
                <c:pt idx="153" formatCode="0.00E+00">
                  <c:v>338330</c:v>
                </c:pt>
                <c:pt idx="154" formatCode="0.00E+00">
                  <c:v>392920</c:v>
                </c:pt>
                <c:pt idx="155" formatCode="0.00E+00">
                  <c:v>451500</c:v>
                </c:pt>
                <c:pt idx="156" formatCode="0.00E+00">
                  <c:v>514070.00000000006</c:v>
                </c:pt>
                <c:pt idx="157" formatCode="0.00E+00">
                  <c:v>651060</c:v>
                </c:pt>
                <c:pt idx="158" formatCode="0.00E+00">
                  <c:v>804010</c:v>
                </c:pt>
                <c:pt idx="159" formatCode="0.00E+00">
                  <c:v>972770</c:v>
                </c:pt>
                <c:pt idx="160" formatCode="0.00E+00">
                  <c:v>1160000</c:v>
                </c:pt>
                <c:pt idx="161" formatCode="0.00E+00">
                  <c:v>1360000</c:v>
                </c:pt>
                <c:pt idx="162" formatCode="0.00E+00">
                  <c:v>1570000</c:v>
                </c:pt>
                <c:pt idx="163" formatCode="0.00E+00">
                  <c:v>1800000</c:v>
                </c:pt>
                <c:pt idx="164" formatCode="0.00E+00">
                  <c:v>2040000</c:v>
                </c:pt>
                <c:pt idx="165" formatCode="0.00E+00">
                  <c:v>2300000</c:v>
                </c:pt>
                <c:pt idx="166" formatCode="0.00E+00">
                  <c:v>2570000</c:v>
                </c:pt>
                <c:pt idx="167" formatCode="0.00E+00">
                  <c:v>2850000</c:v>
                </c:pt>
                <c:pt idx="168" formatCode="0.00E+00">
                  <c:v>3450000</c:v>
                </c:pt>
                <c:pt idx="169" formatCode="0.00E+00">
                  <c:v>4260000</c:v>
                </c:pt>
                <c:pt idx="170" formatCode="0.00E+00">
                  <c:v>5150000</c:v>
                </c:pt>
                <c:pt idx="171" formatCode="0.00E+00">
                  <c:v>6110000</c:v>
                </c:pt>
                <c:pt idx="172" formatCode="0.00E+00">
                  <c:v>7150000</c:v>
                </c:pt>
                <c:pt idx="173" formatCode="0.00E+00">
                  <c:v>8260000</c:v>
                </c:pt>
                <c:pt idx="174" formatCode="0.00E+00">
                  <c:v>9440000</c:v>
                </c:pt>
                <c:pt idx="175" formatCode="0.00E+00">
                  <c:v>10690000</c:v>
                </c:pt>
                <c:pt idx="176" formatCode="0.00E+00">
                  <c:v>12010000</c:v>
                </c:pt>
                <c:pt idx="177" formatCode="0.00E+00">
                  <c:v>14850000</c:v>
                </c:pt>
                <c:pt idx="178" formatCode="0.00E+00">
                  <c:v>17950000</c:v>
                </c:pt>
                <c:pt idx="179" formatCode="0.00E+00">
                  <c:v>21300000</c:v>
                </c:pt>
                <c:pt idx="180" formatCode="0.00E+00">
                  <c:v>24890000</c:v>
                </c:pt>
                <c:pt idx="181" formatCode="0.00E+00">
                  <c:v>28730000</c:v>
                </c:pt>
                <c:pt idx="182" formatCode="0.00E+00">
                  <c:v>32790000</c:v>
                </c:pt>
                <c:pt idx="183" formatCode="0.00E+00">
                  <c:v>41570000</c:v>
                </c:pt>
                <c:pt idx="184" formatCode="0.00E+00">
                  <c:v>51190000</c:v>
                </c:pt>
                <c:pt idx="185" formatCode="0.00E+00">
                  <c:v>61620000</c:v>
                </c:pt>
                <c:pt idx="186" formatCode="0.00E+00">
                  <c:v>72810000</c:v>
                </c:pt>
                <c:pt idx="187" formatCode="0.00E+00">
                  <c:v>84730000</c:v>
                </c:pt>
                <c:pt idx="188" formatCode="0.00E+00">
                  <c:v>97340000</c:v>
                </c:pt>
                <c:pt idx="189" formatCode="0.00E+00">
                  <c:v>110610000</c:v>
                </c:pt>
                <c:pt idx="190" formatCode="0.00E+00">
                  <c:v>124500000</c:v>
                </c:pt>
                <c:pt idx="191" formatCode="0.00E+00">
                  <c:v>139000000</c:v>
                </c:pt>
                <c:pt idx="192" formatCode="0.00E+00">
                  <c:v>154060000</c:v>
                </c:pt>
                <c:pt idx="193" formatCode="0.00E+00">
                  <c:v>169680000</c:v>
                </c:pt>
                <c:pt idx="194" formatCode="0.00E+00">
                  <c:v>202440000</c:v>
                </c:pt>
                <c:pt idx="195" formatCode="0.00E+00">
                  <c:v>246070000</c:v>
                </c:pt>
                <c:pt idx="196" formatCode="0.00E+00">
                  <c:v>292420000</c:v>
                </c:pt>
                <c:pt idx="197" formatCode="0.00E+00">
                  <c:v>341210000</c:v>
                </c:pt>
                <c:pt idx="198" formatCode="0.00E+00">
                  <c:v>392220000</c:v>
                </c:pt>
                <c:pt idx="199" formatCode="0.00E+00">
                  <c:v>445230000</c:v>
                </c:pt>
                <c:pt idx="200" formatCode="0.00E+00">
                  <c:v>500070000</c:v>
                </c:pt>
                <c:pt idx="201" formatCode="0.00E+00">
                  <c:v>556570000</c:v>
                </c:pt>
                <c:pt idx="202" formatCode="0.00E+00">
                  <c:v>614590000</c:v>
                </c:pt>
                <c:pt idx="203" formatCode="0.00E+00">
                  <c:v>734590000</c:v>
                </c:pt>
                <c:pt idx="204" formatCode="0.00E+00">
                  <c:v>859250000</c:v>
                </c:pt>
                <c:pt idx="205" formatCode="0.00E+00">
                  <c:v>987820000</c:v>
                </c:pt>
                <c:pt idx="206" formatCode="0.00E+00">
                  <c:v>1120000000</c:v>
                </c:pt>
                <c:pt idx="207" formatCode="0.00E+00">
                  <c:v>1250000000</c:v>
                </c:pt>
                <c:pt idx="208" formatCode="0.00E+00">
                  <c:v>1390000000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srim7Be_Air!$M$20:$M$228</c:f>
              <c:numCache>
                <c:formatCode>0.000</c:formatCode>
                <c:ptCount val="209"/>
                <c:pt idx="0">
                  <c:v>1.31</c:v>
                </c:pt>
                <c:pt idx="1">
                  <c:v>1.41</c:v>
                </c:pt>
                <c:pt idx="2">
                  <c:v>1.51</c:v>
                </c:pt>
                <c:pt idx="3">
                  <c:v>1.6</c:v>
                </c:pt>
                <c:pt idx="4">
                  <c:v>1.69</c:v>
                </c:pt>
                <c:pt idx="5">
                  <c:v>1.78</c:v>
                </c:pt>
                <c:pt idx="6">
                  <c:v>1.86</c:v>
                </c:pt>
                <c:pt idx="7">
                  <c:v>1.95</c:v>
                </c:pt>
                <c:pt idx="8">
                  <c:v>2.0299999999999998</c:v>
                </c:pt>
                <c:pt idx="9">
                  <c:v>2.11</c:v>
                </c:pt>
                <c:pt idx="10">
                  <c:v>2.19</c:v>
                </c:pt>
                <c:pt idx="11">
                  <c:v>2.2599999999999998</c:v>
                </c:pt>
                <c:pt idx="12">
                  <c:v>2.42</c:v>
                </c:pt>
                <c:pt idx="13">
                  <c:v>2.6</c:v>
                </c:pt>
                <c:pt idx="14">
                  <c:v>2.78</c:v>
                </c:pt>
                <c:pt idx="15">
                  <c:v>2.96</c:v>
                </c:pt>
                <c:pt idx="16">
                  <c:v>3.13</c:v>
                </c:pt>
                <c:pt idx="17">
                  <c:v>3.3</c:v>
                </c:pt>
                <c:pt idx="18">
                  <c:v>3.47</c:v>
                </c:pt>
                <c:pt idx="19">
                  <c:v>3.64</c:v>
                </c:pt>
                <c:pt idx="20">
                  <c:v>3.8</c:v>
                </c:pt>
                <c:pt idx="21">
                  <c:v>4.13</c:v>
                </c:pt>
                <c:pt idx="22">
                  <c:v>4.4400000000000004</c:v>
                </c:pt>
                <c:pt idx="23">
                  <c:v>4.76</c:v>
                </c:pt>
                <c:pt idx="24">
                  <c:v>5.07</c:v>
                </c:pt>
                <c:pt idx="25">
                  <c:v>5.37</c:v>
                </c:pt>
                <c:pt idx="26">
                  <c:v>5.68</c:v>
                </c:pt>
                <c:pt idx="27">
                  <c:v>6.24</c:v>
                </c:pt>
                <c:pt idx="28">
                  <c:v>6.8</c:v>
                </c:pt>
                <c:pt idx="29">
                  <c:v>7.35</c:v>
                </c:pt>
                <c:pt idx="30">
                  <c:v>7.89</c:v>
                </c:pt>
                <c:pt idx="31">
                  <c:v>8.43</c:v>
                </c:pt>
                <c:pt idx="32">
                  <c:v>8.9600000000000009</c:v>
                </c:pt>
                <c:pt idx="33">
                  <c:v>9.48</c:v>
                </c:pt>
                <c:pt idx="34">
                  <c:v>10</c:v>
                </c:pt>
                <c:pt idx="35">
                  <c:v>10.52</c:v>
                </c:pt>
                <c:pt idx="36">
                  <c:v>11.03</c:v>
                </c:pt>
                <c:pt idx="37">
                  <c:v>11.54</c:v>
                </c:pt>
                <c:pt idx="38">
                  <c:v>12.53</c:v>
                </c:pt>
                <c:pt idx="39">
                  <c:v>13.76</c:v>
                </c:pt>
                <c:pt idx="40">
                  <c:v>14.98</c:v>
                </c:pt>
                <c:pt idx="41">
                  <c:v>16.190000000000001</c:v>
                </c:pt>
                <c:pt idx="42">
                  <c:v>17.38</c:v>
                </c:pt>
                <c:pt idx="43">
                  <c:v>18.55</c:v>
                </c:pt>
                <c:pt idx="44">
                  <c:v>19.71</c:v>
                </c:pt>
                <c:pt idx="45">
                  <c:v>20.86</c:v>
                </c:pt>
                <c:pt idx="46">
                  <c:v>22</c:v>
                </c:pt>
                <c:pt idx="47">
                  <c:v>24.23</c:v>
                </c:pt>
                <c:pt idx="48">
                  <c:v>26.42</c:v>
                </c:pt>
                <c:pt idx="49">
                  <c:v>28.58</c:v>
                </c:pt>
                <c:pt idx="50">
                  <c:v>30.69</c:v>
                </c:pt>
                <c:pt idx="51">
                  <c:v>32.770000000000003</c:v>
                </c:pt>
                <c:pt idx="52">
                  <c:v>34.799999999999997</c:v>
                </c:pt>
                <c:pt idx="53">
                  <c:v>38.75</c:v>
                </c:pt>
                <c:pt idx="54">
                  <c:v>42.58</c:v>
                </c:pt>
                <c:pt idx="55">
                  <c:v>46.27</c:v>
                </c:pt>
                <c:pt idx="56">
                  <c:v>49.85</c:v>
                </c:pt>
                <c:pt idx="57">
                  <c:v>53.3</c:v>
                </c:pt>
                <c:pt idx="58">
                  <c:v>56.65</c:v>
                </c:pt>
                <c:pt idx="59">
                  <c:v>59.89</c:v>
                </c:pt>
                <c:pt idx="60">
                  <c:v>63.05</c:v>
                </c:pt>
                <c:pt idx="61">
                  <c:v>66.16</c:v>
                </c:pt>
                <c:pt idx="62">
                  <c:v>69.209999999999994</c:v>
                </c:pt>
                <c:pt idx="63">
                  <c:v>72.2</c:v>
                </c:pt>
                <c:pt idx="64">
                  <c:v>77.94</c:v>
                </c:pt>
                <c:pt idx="65">
                  <c:v>84.72</c:v>
                </c:pt>
                <c:pt idx="66">
                  <c:v>91.05</c:v>
                </c:pt>
                <c:pt idx="67">
                  <c:v>96.94</c:v>
                </c:pt>
                <c:pt idx="68">
                  <c:v>102.42</c:v>
                </c:pt>
                <c:pt idx="69">
                  <c:v>107.53</c:v>
                </c:pt>
                <c:pt idx="70">
                  <c:v>112.29</c:v>
                </c:pt>
                <c:pt idx="71">
                  <c:v>116.73</c:v>
                </c:pt>
                <c:pt idx="72">
                  <c:v>120.89</c:v>
                </c:pt>
                <c:pt idx="73">
                  <c:v>128.47999999999999</c:v>
                </c:pt>
                <c:pt idx="74">
                  <c:v>135.21</c:v>
                </c:pt>
                <c:pt idx="75">
                  <c:v>141.24</c:v>
                </c:pt>
                <c:pt idx="76">
                  <c:v>146.66999999999999</c:v>
                </c:pt>
                <c:pt idx="77">
                  <c:v>151.61000000000001</c:v>
                </c:pt>
                <c:pt idx="78">
                  <c:v>156.13</c:v>
                </c:pt>
                <c:pt idx="79">
                  <c:v>164.26</c:v>
                </c:pt>
                <c:pt idx="80">
                  <c:v>171.28</c:v>
                </c:pt>
                <c:pt idx="81">
                  <c:v>177.47</c:v>
                </c:pt>
                <c:pt idx="82">
                  <c:v>182.98</c:v>
                </c:pt>
                <c:pt idx="83">
                  <c:v>187.95</c:v>
                </c:pt>
                <c:pt idx="84">
                  <c:v>192.47</c:v>
                </c:pt>
                <c:pt idx="85">
                  <c:v>196.61</c:v>
                </c:pt>
                <c:pt idx="86">
                  <c:v>200.43</c:v>
                </c:pt>
                <c:pt idx="87">
                  <c:v>203.97</c:v>
                </c:pt>
                <c:pt idx="88">
                  <c:v>207.26</c:v>
                </c:pt>
                <c:pt idx="89">
                  <c:v>210.35</c:v>
                </c:pt>
                <c:pt idx="90">
                  <c:v>216.19</c:v>
                </c:pt>
                <c:pt idx="91">
                  <c:v>222.73</c:v>
                </c:pt>
                <c:pt idx="92">
                  <c:v>228.46</c:v>
                </c:pt>
                <c:pt idx="93">
                  <c:v>233.53</c:v>
                </c:pt>
                <c:pt idx="94">
                  <c:v>238.06</c:v>
                </c:pt>
                <c:pt idx="95">
                  <c:v>242.11</c:v>
                </c:pt>
                <c:pt idx="96">
                  <c:v>245.77</c:v>
                </c:pt>
                <c:pt idx="97">
                  <c:v>249.09</c:v>
                </c:pt>
                <c:pt idx="98">
                  <c:v>252.12</c:v>
                </c:pt>
                <c:pt idx="99">
                  <c:v>258.08999999999997</c:v>
                </c:pt>
                <c:pt idx="100">
                  <c:v>263.16000000000003</c:v>
                </c:pt>
                <c:pt idx="101">
                  <c:v>267.51</c:v>
                </c:pt>
                <c:pt idx="102">
                  <c:v>271.27999999999997</c:v>
                </c:pt>
                <c:pt idx="103">
                  <c:v>274.58999999999997</c:v>
                </c:pt>
                <c:pt idx="104">
                  <c:v>277.52</c:v>
                </c:pt>
                <c:pt idx="105">
                  <c:v>283.79000000000002</c:v>
                </c:pt>
                <c:pt idx="106">
                  <c:v>288.95999999999998</c:v>
                </c:pt>
                <c:pt idx="107">
                  <c:v>293.33</c:v>
                </c:pt>
                <c:pt idx="108">
                  <c:v>297.12</c:v>
                </c:pt>
                <c:pt idx="109">
                  <c:v>300.48</c:v>
                </c:pt>
                <c:pt idx="110">
                  <c:v>303.5</c:v>
                </c:pt>
                <c:pt idx="111">
                  <c:v>306.26</c:v>
                </c:pt>
                <c:pt idx="112">
                  <c:v>308.82</c:v>
                </c:pt>
                <c:pt idx="113">
                  <c:v>311.22000000000003</c:v>
                </c:pt>
                <c:pt idx="114">
                  <c:v>313.5</c:v>
                </c:pt>
                <c:pt idx="115">
                  <c:v>315.67</c:v>
                </c:pt>
                <c:pt idx="116">
                  <c:v>322</c:v>
                </c:pt>
                <c:pt idx="117">
                  <c:v>330.83</c:v>
                </c:pt>
                <c:pt idx="118">
                  <c:v>339.35</c:v>
                </c:pt>
                <c:pt idx="119">
                  <c:v>347.7</c:v>
                </c:pt>
                <c:pt idx="120">
                  <c:v>355.99</c:v>
                </c:pt>
                <c:pt idx="121">
                  <c:v>364.29</c:v>
                </c:pt>
                <c:pt idx="122">
                  <c:v>372.64</c:v>
                </c:pt>
                <c:pt idx="123">
                  <c:v>381.07</c:v>
                </c:pt>
                <c:pt idx="124">
                  <c:v>389.6</c:v>
                </c:pt>
                <c:pt idx="125">
                  <c:v>420.77</c:v>
                </c:pt>
                <c:pt idx="126">
                  <c:v>452.01</c:v>
                </c:pt>
                <c:pt idx="127">
                  <c:v>483.46</c:v>
                </c:pt>
                <c:pt idx="128">
                  <c:v>515.21</c:v>
                </c:pt>
                <c:pt idx="129">
                  <c:v>547.33000000000004</c:v>
                </c:pt>
                <c:pt idx="130">
                  <c:v>579.85</c:v>
                </c:pt>
                <c:pt idx="131">
                  <c:v>701.35</c:v>
                </c:pt>
                <c:pt idx="132">
                  <c:v>818.31</c:v>
                </c:pt>
                <c:pt idx="133">
                  <c:v>933.33</c:v>
                </c:pt>
                <c:pt idx="134" formatCode="0.00E+00">
                  <c:v>1050</c:v>
                </c:pt>
                <c:pt idx="135" formatCode="0.00E+00">
                  <c:v>1160</c:v>
                </c:pt>
                <c:pt idx="136" formatCode="0.00E+00">
                  <c:v>1280</c:v>
                </c:pt>
                <c:pt idx="137" formatCode="0.00E+00">
                  <c:v>1390</c:v>
                </c:pt>
                <c:pt idx="138" formatCode="0.00E+00">
                  <c:v>1510</c:v>
                </c:pt>
                <c:pt idx="139" formatCode="0.00E+00">
                  <c:v>1630</c:v>
                </c:pt>
                <c:pt idx="140" formatCode="0.00E+00">
                  <c:v>1750</c:v>
                </c:pt>
                <c:pt idx="141" formatCode="0.00E+00">
                  <c:v>1870</c:v>
                </c:pt>
                <c:pt idx="142" formatCode="0.00E+00">
                  <c:v>2320</c:v>
                </c:pt>
                <c:pt idx="143" formatCode="0.00E+00">
                  <c:v>2970</c:v>
                </c:pt>
                <c:pt idx="144" formatCode="0.00E+00">
                  <c:v>3580</c:v>
                </c:pt>
                <c:pt idx="145" formatCode="0.00E+00">
                  <c:v>4170</c:v>
                </c:pt>
                <c:pt idx="146" formatCode="0.00E+00">
                  <c:v>4750</c:v>
                </c:pt>
                <c:pt idx="147" formatCode="0.00E+00">
                  <c:v>5340</c:v>
                </c:pt>
                <c:pt idx="148" formatCode="0.00E+00">
                  <c:v>5930</c:v>
                </c:pt>
                <c:pt idx="149" formatCode="0.00E+00">
                  <c:v>6520</c:v>
                </c:pt>
                <c:pt idx="150" formatCode="0.00E+00">
                  <c:v>7120</c:v>
                </c:pt>
                <c:pt idx="151" formatCode="0.00E+00">
                  <c:v>9370</c:v>
                </c:pt>
                <c:pt idx="152" formatCode="0.00E+00">
                  <c:v>11500</c:v>
                </c:pt>
                <c:pt idx="153" formatCode="0.00E+00">
                  <c:v>13580</c:v>
                </c:pt>
                <c:pt idx="154" formatCode="0.00E+00">
                  <c:v>15660</c:v>
                </c:pt>
                <c:pt idx="155" formatCode="0.00E+00">
                  <c:v>17760</c:v>
                </c:pt>
                <c:pt idx="156" formatCode="0.00E+00">
                  <c:v>19890</c:v>
                </c:pt>
                <c:pt idx="157" formatCode="0.00E+00">
                  <c:v>27850</c:v>
                </c:pt>
                <c:pt idx="158" formatCode="0.00E+00">
                  <c:v>35360</c:v>
                </c:pt>
                <c:pt idx="159" formatCode="0.00E+00">
                  <c:v>42760</c:v>
                </c:pt>
                <c:pt idx="160" formatCode="0.00E+00">
                  <c:v>50190</c:v>
                </c:pt>
                <c:pt idx="161" formatCode="0.00E+00">
                  <c:v>57710</c:v>
                </c:pt>
                <c:pt idx="162" formatCode="0.00E+00">
                  <c:v>65319.999999999993</c:v>
                </c:pt>
                <c:pt idx="163" formatCode="0.00E+00">
                  <c:v>73030</c:v>
                </c:pt>
                <c:pt idx="164" formatCode="0.00E+00">
                  <c:v>80850</c:v>
                </c:pt>
                <c:pt idx="165" formatCode="0.00E+00">
                  <c:v>88750</c:v>
                </c:pt>
                <c:pt idx="166" formatCode="0.00E+00">
                  <c:v>96730</c:v>
                </c:pt>
                <c:pt idx="167" formatCode="0.00E+00">
                  <c:v>104770</c:v>
                </c:pt>
                <c:pt idx="168" formatCode="0.00E+00">
                  <c:v>134970</c:v>
                </c:pt>
                <c:pt idx="169" formatCode="0.00E+00">
                  <c:v>177730</c:v>
                </c:pt>
                <c:pt idx="170" formatCode="0.00E+00">
                  <c:v>218110</c:v>
                </c:pt>
                <c:pt idx="171" formatCode="0.00E+00">
                  <c:v>257709.99999999997</c:v>
                </c:pt>
                <c:pt idx="172" formatCode="0.00E+00">
                  <c:v>297120</c:v>
                </c:pt>
                <c:pt idx="173" formatCode="0.00E+00">
                  <c:v>336640</c:v>
                </c:pt>
                <c:pt idx="174" formatCode="0.00E+00">
                  <c:v>376450</c:v>
                </c:pt>
                <c:pt idx="175" formatCode="0.00E+00">
                  <c:v>416640</c:v>
                </c:pt>
                <c:pt idx="176" formatCode="0.00E+00">
                  <c:v>457250</c:v>
                </c:pt>
                <c:pt idx="177" formatCode="0.00E+00">
                  <c:v>609780</c:v>
                </c:pt>
                <c:pt idx="178" formatCode="0.00E+00">
                  <c:v>752320</c:v>
                </c:pt>
                <c:pt idx="179" formatCode="0.00E+00">
                  <c:v>890620</c:v>
                </c:pt>
                <c:pt idx="180" formatCode="0.00E+00">
                  <c:v>1030000</c:v>
                </c:pt>
                <c:pt idx="181" formatCode="0.00E+00">
                  <c:v>1160000</c:v>
                </c:pt>
                <c:pt idx="182" formatCode="0.00E+00">
                  <c:v>1300000</c:v>
                </c:pt>
                <c:pt idx="183" formatCode="0.00E+00">
                  <c:v>1800000</c:v>
                </c:pt>
                <c:pt idx="184" formatCode="0.00E+00">
                  <c:v>2260000</c:v>
                </c:pt>
                <c:pt idx="185" formatCode="0.00E+00">
                  <c:v>2700000</c:v>
                </c:pt>
                <c:pt idx="186" formatCode="0.00E+00">
                  <c:v>3140000</c:v>
                </c:pt>
                <c:pt idx="187" formatCode="0.00E+00">
                  <c:v>3570000</c:v>
                </c:pt>
                <c:pt idx="188" formatCode="0.00E+00">
                  <c:v>3990000</c:v>
                </c:pt>
                <c:pt idx="189" formatCode="0.00E+00">
                  <c:v>4420000</c:v>
                </c:pt>
                <c:pt idx="190" formatCode="0.00E+00">
                  <c:v>4840000</c:v>
                </c:pt>
                <c:pt idx="191" formatCode="0.00E+00">
                  <c:v>5260000</c:v>
                </c:pt>
                <c:pt idx="192" formatCode="0.00E+00">
                  <c:v>5680000</c:v>
                </c:pt>
                <c:pt idx="193" formatCode="0.00E+00">
                  <c:v>6100000</c:v>
                </c:pt>
                <c:pt idx="194" formatCode="0.00E+00">
                  <c:v>7670000</c:v>
                </c:pt>
                <c:pt idx="195" formatCode="0.00E+00">
                  <c:v>9860000</c:v>
                </c:pt>
                <c:pt idx="196" formatCode="0.00E+00">
                  <c:v>11850000</c:v>
                </c:pt>
                <c:pt idx="197" formatCode="0.00E+00">
                  <c:v>13730000</c:v>
                </c:pt>
                <c:pt idx="198" formatCode="0.00E+00">
                  <c:v>15520000</c:v>
                </c:pt>
                <c:pt idx="199" formatCode="0.00E+00">
                  <c:v>17250000</c:v>
                </c:pt>
                <c:pt idx="200" formatCode="0.00E+00">
                  <c:v>18930000</c:v>
                </c:pt>
                <c:pt idx="201" formatCode="0.00E+00">
                  <c:v>20560000</c:v>
                </c:pt>
                <c:pt idx="202" formatCode="0.00E+00">
                  <c:v>22150000</c:v>
                </c:pt>
                <c:pt idx="203" formatCode="0.00E+00">
                  <c:v>27930000</c:v>
                </c:pt>
                <c:pt idx="204" formatCode="0.00E+00">
                  <c:v>33060000.000000004</c:v>
                </c:pt>
                <c:pt idx="205" formatCode="0.00E+00">
                  <c:v>37750000</c:v>
                </c:pt>
                <c:pt idx="206" formatCode="0.00E+00">
                  <c:v>42130000</c:v>
                </c:pt>
                <c:pt idx="207" formatCode="0.00E+00">
                  <c:v>46260000</c:v>
                </c:pt>
                <c:pt idx="208" formatCode="0.00E+00">
                  <c:v>50180000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srim7Be_Air!$P$20:$P$228</c:f>
              <c:numCache>
                <c:formatCode>0.000</c:formatCode>
                <c:ptCount val="209"/>
                <c:pt idx="0">
                  <c:v>1.01</c:v>
                </c:pt>
                <c:pt idx="1">
                  <c:v>1.0900000000000001</c:v>
                </c:pt>
                <c:pt idx="2">
                  <c:v>1.1599999999999999</c:v>
                </c:pt>
                <c:pt idx="3">
                  <c:v>1.23</c:v>
                </c:pt>
                <c:pt idx="4">
                  <c:v>1.3</c:v>
                </c:pt>
                <c:pt idx="5">
                  <c:v>1.37</c:v>
                </c:pt>
                <c:pt idx="6">
                  <c:v>1.43</c:v>
                </c:pt>
                <c:pt idx="7">
                  <c:v>1.49</c:v>
                </c:pt>
                <c:pt idx="8">
                  <c:v>1.55</c:v>
                </c:pt>
                <c:pt idx="9">
                  <c:v>1.61</c:v>
                </c:pt>
                <c:pt idx="10">
                  <c:v>1.67</c:v>
                </c:pt>
                <c:pt idx="11">
                  <c:v>1.73</c:v>
                </c:pt>
                <c:pt idx="12">
                  <c:v>1.84</c:v>
                </c:pt>
                <c:pt idx="13">
                  <c:v>1.98</c:v>
                </c:pt>
                <c:pt idx="14">
                  <c:v>2.11</c:v>
                </c:pt>
                <c:pt idx="15">
                  <c:v>2.2400000000000002</c:v>
                </c:pt>
                <c:pt idx="16">
                  <c:v>2.36</c:v>
                </c:pt>
                <c:pt idx="17">
                  <c:v>2.4900000000000002</c:v>
                </c:pt>
                <c:pt idx="18">
                  <c:v>2.61</c:v>
                </c:pt>
                <c:pt idx="19">
                  <c:v>2.72</c:v>
                </c:pt>
                <c:pt idx="20">
                  <c:v>2.84</c:v>
                </c:pt>
                <c:pt idx="21">
                  <c:v>3.06</c:v>
                </c:pt>
                <c:pt idx="22">
                  <c:v>3.28</c:v>
                </c:pt>
                <c:pt idx="23">
                  <c:v>3.5</c:v>
                </c:pt>
                <c:pt idx="24">
                  <c:v>3.7</c:v>
                </c:pt>
                <c:pt idx="25">
                  <c:v>3.91</c:v>
                </c:pt>
                <c:pt idx="26">
                  <c:v>4.1100000000000003</c:v>
                </c:pt>
                <c:pt idx="27">
                  <c:v>4.5199999999999996</c:v>
                </c:pt>
                <c:pt idx="28">
                  <c:v>4.92</c:v>
                </c:pt>
                <c:pt idx="29">
                  <c:v>5.32</c:v>
                </c:pt>
                <c:pt idx="30">
                  <c:v>5.71</c:v>
                </c:pt>
                <c:pt idx="31">
                  <c:v>6.09</c:v>
                </c:pt>
                <c:pt idx="32">
                  <c:v>6.47</c:v>
                </c:pt>
                <c:pt idx="33">
                  <c:v>6.84</c:v>
                </c:pt>
                <c:pt idx="34">
                  <c:v>7.21</c:v>
                </c:pt>
                <c:pt idx="35">
                  <c:v>7.58</c:v>
                </c:pt>
                <c:pt idx="36">
                  <c:v>7.94</c:v>
                </c:pt>
                <c:pt idx="37">
                  <c:v>8.3000000000000007</c:v>
                </c:pt>
                <c:pt idx="38">
                  <c:v>9.0299999999999994</c:v>
                </c:pt>
                <c:pt idx="39">
                  <c:v>9.92</c:v>
                </c:pt>
                <c:pt idx="40">
                  <c:v>10.8</c:v>
                </c:pt>
                <c:pt idx="41">
                  <c:v>11.66</c:v>
                </c:pt>
                <c:pt idx="42">
                  <c:v>12.53</c:v>
                </c:pt>
                <c:pt idx="43">
                  <c:v>13.38</c:v>
                </c:pt>
                <c:pt idx="44">
                  <c:v>14.24</c:v>
                </c:pt>
                <c:pt idx="45">
                  <c:v>15.08</c:v>
                </c:pt>
                <c:pt idx="46">
                  <c:v>15.93</c:v>
                </c:pt>
                <c:pt idx="47">
                  <c:v>17.62</c:v>
                </c:pt>
                <c:pt idx="48">
                  <c:v>19.28</c:v>
                </c:pt>
                <c:pt idx="49">
                  <c:v>20.94</c:v>
                </c:pt>
                <c:pt idx="50">
                  <c:v>22.58</c:v>
                </c:pt>
                <c:pt idx="51">
                  <c:v>24.22</c:v>
                </c:pt>
                <c:pt idx="52">
                  <c:v>25.84</c:v>
                </c:pt>
                <c:pt idx="53">
                  <c:v>29.06</c:v>
                </c:pt>
                <c:pt idx="54">
                  <c:v>32.24</c:v>
                </c:pt>
                <c:pt idx="55">
                  <c:v>35.36</c:v>
                </c:pt>
                <c:pt idx="56">
                  <c:v>38.44</c:v>
                </c:pt>
                <c:pt idx="57">
                  <c:v>41.47</c:v>
                </c:pt>
                <c:pt idx="58">
                  <c:v>44.45</c:v>
                </c:pt>
                <c:pt idx="59">
                  <c:v>47.39</c:v>
                </c:pt>
                <c:pt idx="60">
                  <c:v>50.27</c:v>
                </c:pt>
                <c:pt idx="61">
                  <c:v>53.12</c:v>
                </c:pt>
                <c:pt idx="62">
                  <c:v>55.93</c:v>
                </c:pt>
                <c:pt idx="63">
                  <c:v>58.71</c:v>
                </c:pt>
                <c:pt idx="64">
                  <c:v>64.180000000000007</c:v>
                </c:pt>
                <c:pt idx="65">
                  <c:v>70.849999999999994</c:v>
                </c:pt>
                <c:pt idx="66">
                  <c:v>77.28</c:v>
                </c:pt>
                <c:pt idx="67">
                  <c:v>83.46</c:v>
                </c:pt>
                <c:pt idx="68">
                  <c:v>89.39</c:v>
                </c:pt>
                <c:pt idx="69">
                  <c:v>95.06</c:v>
                </c:pt>
                <c:pt idx="70">
                  <c:v>100.48</c:v>
                </c:pt>
                <c:pt idx="71">
                  <c:v>105.65</c:v>
                </c:pt>
                <c:pt idx="72">
                  <c:v>110.59</c:v>
                </c:pt>
                <c:pt idx="73">
                  <c:v>119.84</c:v>
                </c:pt>
                <c:pt idx="74">
                  <c:v>128.32</c:v>
                </c:pt>
                <c:pt idx="75">
                  <c:v>136.12</c:v>
                </c:pt>
                <c:pt idx="76">
                  <c:v>143.34</c:v>
                </c:pt>
                <c:pt idx="77">
                  <c:v>150.05000000000001</c:v>
                </c:pt>
                <c:pt idx="78">
                  <c:v>156.32</c:v>
                </c:pt>
                <c:pt idx="79">
                  <c:v>167.74</c:v>
                </c:pt>
                <c:pt idx="80">
                  <c:v>177.93</c:v>
                </c:pt>
                <c:pt idx="81">
                  <c:v>187.15</c:v>
                </c:pt>
                <c:pt idx="82">
                  <c:v>195.57</c:v>
                </c:pt>
                <c:pt idx="83">
                  <c:v>203.33</c:v>
                </c:pt>
                <c:pt idx="84">
                  <c:v>210.53</c:v>
                </c:pt>
                <c:pt idx="85">
                  <c:v>217.24</c:v>
                </c:pt>
                <c:pt idx="86">
                  <c:v>223.54</c:v>
                </c:pt>
                <c:pt idx="87">
                  <c:v>229.47</c:v>
                </c:pt>
                <c:pt idx="88">
                  <c:v>235.08</c:v>
                </c:pt>
                <c:pt idx="89">
                  <c:v>240.39</c:v>
                </c:pt>
                <c:pt idx="90">
                  <c:v>250.26</c:v>
                </c:pt>
                <c:pt idx="91">
                  <c:v>261.38</c:v>
                </c:pt>
                <c:pt idx="92">
                  <c:v>271.39</c:v>
                </c:pt>
                <c:pt idx="93">
                  <c:v>280.45999999999998</c:v>
                </c:pt>
                <c:pt idx="94">
                  <c:v>288.74</c:v>
                </c:pt>
                <c:pt idx="95">
                  <c:v>296.33999999999997</c:v>
                </c:pt>
                <c:pt idx="96">
                  <c:v>303.33</c:v>
                </c:pt>
                <c:pt idx="97">
                  <c:v>309.8</c:v>
                </c:pt>
                <c:pt idx="98">
                  <c:v>315.8</c:v>
                </c:pt>
                <c:pt idx="99">
                  <c:v>326.57</c:v>
                </c:pt>
                <c:pt idx="100">
                  <c:v>335.98</c:v>
                </c:pt>
                <c:pt idx="101">
                  <c:v>344.27</c:v>
                </c:pt>
                <c:pt idx="102">
                  <c:v>351.64</c:v>
                </c:pt>
                <c:pt idx="103">
                  <c:v>358.24</c:v>
                </c:pt>
                <c:pt idx="104">
                  <c:v>364.18</c:v>
                </c:pt>
                <c:pt idx="105">
                  <c:v>374.49</c:v>
                </c:pt>
                <c:pt idx="106">
                  <c:v>383.16</c:v>
                </c:pt>
                <c:pt idx="107">
                  <c:v>390.59</c:v>
                </c:pt>
                <c:pt idx="108">
                  <c:v>397.09</c:v>
                </c:pt>
                <c:pt idx="109">
                  <c:v>402.85</c:v>
                </c:pt>
                <c:pt idx="110">
                  <c:v>408.04</c:v>
                </c:pt>
                <c:pt idx="111">
                  <c:v>412.76</c:v>
                </c:pt>
                <c:pt idx="112">
                  <c:v>417.1</c:v>
                </c:pt>
                <c:pt idx="113">
                  <c:v>421.13</c:v>
                </c:pt>
                <c:pt idx="114">
                  <c:v>424.91</c:v>
                </c:pt>
                <c:pt idx="115">
                  <c:v>428.48</c:v>
                </c:pt>
                <c:pt idx="116">
                  <c:v>435.09</c:v>
                </c:pt>
                <c:pt idx="117">
                  <c:v>442.65</c:v>
                </c:pt>
                <c:pt idx="118">
                  <c:v>449.64</c:v>
                </c:pt>
                <c:pt idx="119">
                  <c:v>456.23</c:v>
                </c:pt>
                <c:pt idx="120">
                  <c:v>462.55</c:v>
                </c:pt>
                <c:pt idx="121">
                  <c:v>468.67</c:v>
                </c:pt>
                <c:pt idx="122">
                  <c:v>474.65</c:v>
                </c:pt>
                <c:pt idx="123">
                  <c:v>480.53</c:v>
                </c:pt>
                <c:pt idx="124">
                  <c:v>486.36</c:v>
                </c:pt>
                <c:pt idx="125">
                  <c:v>497.94</c:v>
                </c:pt>
                <c:pt idx="126">
                  <c:v>509.56</c:v>
                </c:pt>
                <c:pt idx="127">
                  <c:v>521.32000000000005</c:v>
                </c:pt>
                <c:pt idx="128">
                  <c:v>533.32000000000005</c:v>
                </c:pt>
                <c:pt idx="129">
                  <c:v>545.62</c:v>
                </c:pt>
                <c:pt idx="130">
                  <c:v>558.26</c:v>
                </c:pt>
                <c:pt idx="131">
                  <c:v>584.77</c:v>
                </c:pt>
                <c:pt idx="132">
                  <c:v>613.08000000000004</c:v>
                </c:pt>
                <c:pt idx="133">
                  <c:v>643.38</c:v>
                </c:pt>
                <c:pt idx="134">
                  <c:v>675.78</c:v>
                </c:pt>
                <c:pt idx="135">
                  <c:v>710.36</c:v>
                </c:pt>
                <c:pt idx="136">
                  <c:v>747.18</c:v>
                </c:pt>
                <c:pt idx="137">
                  <c:v>786.27</c:v>
                </c:pt>
                <c:pt idx="138">
                  <c:v>827.51</c:v>
                </c:pt>
                <c:pt idx="139">
                  <c:v>870.79</c:v>
                </c:pt>
                <c:pt idx="140">
                  <c:v>916.24</c:v>
                </c:pt>
                <c:pt idx="141">
                  <c:v>963.85</c:v>
                </c:pt>
                <c:pt idx="142">
                  <c:v>1070</c:v>
                </c:pt>
                <c:pt idx="143">
                  <c:v>1200</c:v>
                </c:pt>
                <c:pt idx="144">
                  <c:v>1350</c:v>
                </c:pt>
                <c:pt idx="145">
                  <c:v>1510</c:v>
                </c:pt>
                <c:pt idx="146">
                  <c:v>1690</c:v>
                </c:pt>
                <c:pt idx="147">
                  <c:v>1870</c:v>
                </c:pt>
                <c:pt idx="148">
                  <c:v>2060</c:v>
                </c:pt>
                <c:pt idx="149" formatCode="0.00E+00">
                  <c:v>2270</c:v>
                </c:pt>
                <c:pt idx="150" formatCode="0.00E+00">
                  <c:v>2480</c:v>
                </c:pt>
                <c:pt idx="151" formatCode="0.00E+00">
                  <c:v>2940</c:v>
                </c:pt>
                <c:pt idx="152" formatCode="0.00E+00">
                  <c:v>3450</c:v>
                </c:pt>
                <c:pt idx="153" formatCode="0.00E+00">
                  <c:v>3990</c:v>
                </c:pt>
                <c:pt idx="154" formatCode="0.00E+00">
                  <c:v>4570</c:v>
                </c:pt>
                <c:pt idx="155" formatCode="0.00E+00">
                  <c:v>5200</c:v>
                </c:pt>
                <c:pt idx="156" formatCode="0.00E+00">
                  <c:v>5860</c:v>
                </c:pt>
                <c:pt idx="157" formatCode="0.00E+00">
                  <c:v>7320</c:v>
                </c:pt>
                <c:pt idx="158" formatCode="0.00E+00">
                  <c:v>8940</c:v>
                </c:pt>
                <c:pt idx="159" formatCode="0.00E+00">
                  <c:v>10730</c:v>
                </c:pt>
                <c:pt idx="160" formatCode="0.00E+00">
                  <c:v>12680</c:v>
                </c:pt>
                <c:pt idx="161" formatCode="0.00E+00">
                  <c:v>14790</c:v>
                </c:pt>
                <c:pt idx="162" formatCode="0.00E+00">
                  <c:v>17060</c:v>
                </c:pt>
                <c:pt idx="163" formatCode="0.00E+00">
                  <c:v>19480</c:v>
                </c:pt>
                <c:pt idx="164" formatCode="0.00E+00">
                  <c:v>22040</c:v>
                </c:pt>
                <c:pt idx="165" formatCode="0.00E+00">
                  <c:v>24740</c:v>
                </c:pt>
                <c:pt idx="166" formatCode="0.00E+00">
                  <c:v>27570</c:v>
                </c:pt>
                <c:pt idx="167" formatCode="0.00E+00">
                  <c:v>30530</c:v>
                </c:pt>
                <c:pt idx="168" formatCode="0.00E+00">
                  <c:v>36800</c:v>
                </c:pt>
                <c:pt idx="169" formatCode="0.00E+00">
                  <c:v>45300</c:v>
                </c:pt>
                <c:pt idx="170" formatCode="0.00E+00">
                  <c:v>54510</c:v>
                </c:pt>
                <c:pt idx="171" formatCode="0.00E+00">
                  <c:v>64459.999999999993</c:v>
                </c:pt>
                <c:pt idx="172" formatCode="0.00E+00">
                  <c:v>75120</c:v>
                </c:pt>
                <c:pt idx="173" formatCode="0.00E+00">
                  <c:v>86470</c:v>
                </c:pt>
                <c:pt idx="174" formatCode="0.00E+00">
                  <c:v>98500</c:v>
                </c:pt>
                <c:pt idx="175" formatCode="0.00E+00">
                  <c:v>111200</c:v>
                </c:pt>
                <c:pt idx="176" formatCode="0.00E+00">
                  <c:v>124550</c:v>
                </c:pt>
                <c:pt idx="177" formatCode="0.00E+00">
                  <c:v>153150</c:v>
                </c:pt>
                <c:pt idx="178" formatCode="0.00E+00">
                  <c:v>184180</c:v>
                </c:pt>
                <c:pt idx="179" formatCode="0.00E+00">
                  <c:v>217560</c:v>
                </c:pt>
                <c:pt idx="180" formatCode="0.00E+00">
                  <c:v>253170</c:v>
                </c:pt>
                <c:pt idx="181" formatCode="0.00E+00">
                  <c:v>290940</c:v>
                </c:pt>
                <c:pt idx="182" formatCode="0.00E+00">
                  <c:v>330780</c:v>
                </c:pt>
                <c:pt idx="183" formatCode="0.00E+00">
                  <c:v>416390</c:v>
                </c:pt>
                <c:pt idx="184" formatCode="0.00E+00">
                  <c:v>509390</c:v>
                </c:pt>
                <c:pt idx="185" formatCode="0.00E+00">
                  <c:v>609260</c:v>
                </c:pt>
                <c:pt idx="186" formatCode="0.00E+00">
                  <c:v>715520</c:v>
                </c:pt>
                <c:pt idx="187" formatCode="0.00E+00">
                  <c:v>827720</c:v>
                </c:pt>
                <c:pt idx="188" formatCode="0.00E+00">
                  <c:v>945470</c:v>
                </c:pt>
                <c:pt idx="189" formatCode="0.00E+00">
                  <c:v>1070000</c:v>
                </c:pt>
                <c:pt idx="190" formatCode="0.00E+00">
                  <c:v>1200000</c:v>
                </c:pt>
                <c:pt idx="191" formatCode="0.00E+00">
                  <c:v>1330000</c:v>
                </c:pt>
                <c:pt idx="192" formatCode="0.00E+00">
                  <c:v>1460000</c:v>
                </c:pt>
                <c:pt idx="193" formatCode="0.00E+00">
                  <c:v>1610000</c:v>
                </c:pt>
                <c:pt idx="194" formatCode="0.00E+00">
                  <c:v>1900000</c:v>
                </c:pt>
                <c:pt idx="195" formatCode="0.00E+00">
                  <c:v>2280000</c:v>
                </c:pt>
                <c:pt idx="196" formatCode="0.00E+00">
                  <c:v>2680000</c:v>
                </c:pt>
                <c:pt idx="197" formatCode="0.00E+00">
                  <c:v>3090000</c:v>
                </c:pt>
                <c:pt idx="198" formatCode="0.00E+00">
                  <c:v>3520000</c:v>
                </c:pt>
                <c:pt idx="199" formatCode="0.00E+00">
                  <c:v>3950000</c:v>
                </c:pt>
                <c:pt idx="200" formatCode="0.00E+00">
                  <c:v>4390000</c:v>
                </c:pt>
                <c:pt idx="201" formatCode="0.00E+00">
                  <c:v>4840000</c:v>
                </c:pt>
                <c:pt idx="202" formatCode="0.00E+00">
                  <c:v>5300000</c:v>
                </c:pt>
                <c:pt idx="203" formatCode="0.00E+00">
                  <c:v>6220000</c:v>
                </c:pt>
                <c:pt idx="204" formatCode="0.00E+00">
                  <c:v>7150000</c:v>
                </c:pt>
                <c:pt idx="205" formatCode="0.00E+00">
                  <c:v>8090000</c:v>
                </c:pt>
                <c:pt idx="206" formatCode="0.00E+00">
                  <c:v>9020000</c:v>
                </c:pt>
                <c:pt idx="207" formatCode="0.00E+00">
                  <c:v>9960000</c:v>
                </c:pt>
                <c:pt idx="208" formatCode="0.00E+00">
                  <c:v>10880000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75024"/>
        <c:axId val="479975808"/>
      </c:scatterChart>
      <c:valAx>
        <c:axId val="4799750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75808"/>
        <c:crosses val="autoZero"/>
        <c:crossBetween val="midCat"/>
        <c:majorUnit val="10"/>
      </c:valAx>
      <c:valAx>
        <c:axId val="47997580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750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srim7Be_Kapton!$P$5</c:f>
          <c:strCache>
            <c:ptCount val="1"/>
            <c:pt idx="0">
              <c:v>srim7Be_Kapton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srim7Be_Kapton!$D$20:$D$228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srim7Be_Kapton!$E$20:$E$228</c:f>
              <c:numCache>
                <c:formatCode>0.000E+00</c:formatCode>
                <c:ptCount val="209"/>
                <c:pt idx="0">
                  <c:v>3.9379999999999998E-2</c:v>
                </c:pt>
                <c:pt idx="1">
                  <c:v>4.2099999999999999E-2</c:v>
                </c:pt>
                <c:pt idx="2">
                  <c:v>4.4650000000000002E-2</c:v>
                </c:pt>
                <c:pt idx="3">
                  <c:v>4.7070000000000001E-2</c:v>
                </c:pt>
                <c:pt idx="4">
                  <c:v>4.9369999999999997E-2</c:v>
                </c:pt>
                <c:pt idx="5">
                  <c:v>5.1560000000000002E-2</c:v>
                </c:pt>
                <c:pt idx="6">
                  <c:v>5.3670000000000002E-2</c:v>
                </c:pt>
                <c:pt idx="7">
                  <c:v>5.5690000000000003E-2</c:v>
                </c:pt>
                <c:pt idx="8">
                  <c:v>5.765E-2</c:v>
                </c:pt>
                <c:pt idx="9">
                  <c:v>5.9540000000000003E-2</c:v>
                </c:pt>
                <c:pt idx="10">
                  <c:v>6.1370000000000001E-2</c:v>
                </c:pt>
                <c:pt idx="11">
                  <c:v>6.3149999999999998E-2</c:v>
                </c:pt>
                <c:pt idx="12">
                  <c:v>6.6570000000000004E-2</c:v>
                </c:pt>
                <c:pt idx="13">
                  <c:v>7.0610000000000006E-2</c:v>
                </c:pt>
                <c:pt idx="14">
                  <c:v>7.4429999999999996E-2</c:v>
                </c:pt>
                <c:pt idx="15">
                  <c:v>7.8060000000000004E-2</c:v>
                </c:pt>
                <c:pt idx="16">
                  <c:v>8.1530000000000005E-2</c:v>
                </c:pt>
                <c:pt idx="17">
                  <c:v>8.4860000000000005E-2</c:v>
                </c:pt>
                <c:pt idx="18">
                  <c:v>8.8059999999999999E-2</c:v>
                </c:pt>
                <c:pt idx="19">
                  <c:v>9.1149999999999995E-2</c:v>
                </c:pt>
                <c:pt idx="20">
                  <c:v>9.4140000000000001E-2</c:v>
                </c:pt>
                <c:pt idx="21">
                  <c:v>9.9849999999999994E-2</c:v>
                </c:pt>
                <c:pt idx="22">
                  <c:v>0.1053</c:v>
                </c:pt>
                <c:pt idx="23">
                  <c:v>0.1104</c:v>
                </c:pt>
                <c:pt idx="24">
                  <c:v>0.1153</c:v>
                </c:pt>
                <c:pt idx="25">
                  <c:v>0.12</c:v>
                </c:pt>
                <c:pt idx="26">
                  <c:v>0.1245</c:v>
                </c:pt>
                <c:pt idx="27">
                  <c:v>0.1331</c:v>
                </c:pt>
                <c:pt idx="28">
                  <c:v>0.14119999999999999</c:v>
                </c:pt>
                <c:pt idx="29">
                  <c:v>0.1489</c:v>
                </c:pt>
                <c:pt idx="30">
                  <c:v>0.15609999999999999</c:v>
                </c:pt>
                <c:pt idx="31">
                  <c:v>0.16309999999999999</c:v>
                </c:pt>
                <c:pt idx="32">
                  <c:v>0.16969999999999999</c:v>
                </c:pt>
                <c:pt idx="33">
                  <c:v>0.17610000000000001</c:v>
                </c:pt>
                <c:pt idx="34">
                  <c:v>0.18229999999999999</c:v>
                </c:pt>
                <c:pt idx="35">
                  <c:v>0.1883</c:v>
                </c:pt>
                <c:pt idx="36">
                  <c:v>0.19409999999999999</c:v>
                </c:pt>
                <c:pt idx="37">
                  <c:v>0.19969999999999999</c:v>
                </c:pt>
                <c:pt idx="38">
                  <c:v>0.21049999999999999</c:v>
                </c:pt>
                <c:pt idx="39">
                  <c:v>0.2233</c:v>
                </c:pt>
                <c:pt idx="40">
                  <c:v>0.2354</c:v>
                </c:pt>
                <c:pt idx="41">
                  <c:v>0.24690000000000001</c:v>
                </c:pt>
                <c:pt idx="42">
                  <c:v>0.25779999999999997</c:v>
                </c:pt>
                <c:pt idx="43">
                  <c:v>0.26840000000000003</c:v>
                </c:pt>
                <c:pt idx="44">
                  <c:v>0.27850000000000003</c:v>
                </c:pt>
                <c:pt idx="45">
                  <c:v>0.2883</c:v>
                </c:pt>
                <c:pt idx="46">
                  <c:v>0.29770000000000002</c:v>
                </c:pt>
                <c:pt idx="47">
                  <c:v>0.31580000000000003</c:v>
                </c:pt>
                <c:pt idx="48">
                  <c:v>0.33289999999999997</c:v>
                </c:pt>
                <c:pt idx="49">
                  <c:v>0.34910000000000002</c:v>
                </c:pt>
                <c:pt idx="50">
                  <c:v>0.36459999999999998</c:v>
                </c:pt>
                <c:pt idx="51">
                  <c:v>0.3795</c:v>
                </c:pt>
                <c:pt idx="52">
                  <c:v>0.39389999999999997</c:v>
                </c:pt>
                <c:pt idx="53">
                  <c:v>0.42099999999999999</c:v>
                </c:pt>
                <c:pt idx="54">
                  <c:v>0.4466</c:v>
                </c:pt>
                <c:pt idx="55">
                  <c:v>0.4708</c:v>
                </c:pt>
                <c:pt idx="56">
                  <c:v>0.49370000000000003</c:v>
                </c:pt>
                <c:pt idx="57">
                  <c:v>0.51570000000000005</c:v>
                </c:pt>
                <c:pt idx="58">
                  <c:v>0.53669999999999995</c:v>
                </c:pt>
                <c:pt idx="59">
                  <c:v>0.55700000000000005</c:v>
                </c:pt>
                <c:pt idx="60">
                  <c:v>0.55910000000000004</c:v>
                </c:pt>
                <c:pt idx="61">
                  <c:v>0.56440000000000001</c:v>
                </c:pt>
                <c:pt idx="62">
                  <c:v>0.57220000000000004</c:v>
                </c:pt>
                <c:pt idx="63">
                  <c:v>0.58169999999999999</c:v>
                </c:pt>
                <c:pt idx="64">
                  <c:v>0.6048</c:v>
                </c:pt>
                <c:pt idx="65">
                  <c:v>0.63819999999999999</c:v>
                </c:pt>
                <c:pt idx="66">
                  <c:v>0.67430000000000001</c:v>
                </c:pt>
                <c:pt idx="67">
                  <c:v>0.71140000000000003</c:v>
                </c:pt>
                <c:pt idx="68">
                  <c:v>0.74860000000000004</c:v>
                </c:pt>
                <c:pt idx="69">
                  <c:v>0.7853</c:v>
                </c:pt>
                <c:pt idx="70">
                  <c:v>0.82120000000000004</c:v>
                </c:pt>
                <c:pt idx="71">
                  <c:v>0.85609999999999997</c:v>
                </c:pt>
                <c:pt idx="72">
                  <c:v>0.88980000000000004</c:v>
                </c:pt>
                <c:pt idx="73">
                  <c:v>0.95350000000000001</c:v>
                </c:pt>
                <c:pt idx="74">
                  <c:v>1.012</c:v>
                </c:pt>
                <c:pt idx="75">
                  <c:v>1.0660000000000001</c:v>
                </c:pt>
                <c:pt idx="76">
                  <c:v>1.115</c:v>
                </c:pt>
                <c:pt idx="77">
                  <c:v>1.1599999999999999</c:v>
                </c:pt>
                <c:pt idx="78">
                  <c:v>1.2010000000000001</c:v>
                </c:pt>
                <c:pt idx="79">
                  <c:v>1.274</c:v>
                </c:pt>
                <c:pt idx="80">
                  <c:v>1.3360000000000001</c:v>
                </c:pt>
                <c:pt idx="81">
                  <c:v>1.3919999999999999</c:v>
                </c:pt>
                <c:pt idx="82">
                  <c:v>1.4430000000000001</c:v>
                </c:pt>
                <c:pt idx="83">
                  <c:v>1.4910000000000001</c:v>
                </c:pt>
                <c:pt idx="84">
                  <c:v>1.536</c:v>
                </c:pt>
                <c:pt idx="85">
                  <c:v>1.581</c:v>
                </c:pt>
                <c:pt idx="86">
                  <c:v>1.625</c:v>
                </c:pt>
                <c:pt idx="87">
                  <c:v>1.667</c:v>
                </c:pt>
                <c:pt idx="88">
                  <c:v>1.7090000000000001</c:v>
                </c:pt>
                <c:pt idx="89">
                  <c:v>1.7509999999999999</c:v>
                </c:pt>
                <c:pt idx="90">
                  <c:v>1.833</c:v>
                </c:pt>
                <c:pt idx="91">
                  <c:v>1.9319999999999999</c:v>
                </c:pt>
                <c:pt idx="92">
                  <c:v>2.028</c:v>
                </c:pt>
                <c:pt idx="93">
                  <c:v>2.1219999999999999</c:v>
                </c:pt>
                <c:pt idx="94">
                  <c:v>2.2130000000000001</c:v>
                </c:pt>
                <c:pt idx="95">
                  <c:v>2.3010000000000002</c:v>
                </c:pt>
                <c:pt idx="96">
                  <c:v>2.3879999999999999</c:v>
                </c:pt>
                <c:pt idx="97">
                  <c:v>2.472</c:v>
                </c:pt>
                <c:pt idx="98">
                  <c:v>2.5529999999999999</c:v>
                </c:pt>
                <c:pt idx="99">
                  <c:v>2.7109999999999999</c:v>
                </c:pt>
                <c:pt idx="100">
                  <c:v>2.859</c:v>
                </c:pt>
                <c:pt idx="101">
                  <c:v>3</c:v>
                </c:pt>
                <c:pt idx="102">
                  <c:v>3.1320000000000001</c:v>
                </c:pt>
                <c:pt idx="103">
                  <c:v>3.2559999999999998</c:v>
                </c:pt>
                <c:pt idx="104">
                  <c:v>3.3730000000000002</c:v>
                </c:pt>
                <c:pt idx="105">
                  <c:v>3.5840000000000001</c:v>
                </c:pt>
                <c:pt idx="106">
                  <c:v>3.7669999999999999</c:v>
                </c:pt>
                <c:pt idx="107">
                  <c:v>3.923</c:v>
                </c:pt>
                <c:pt idx="108">
                  <c:v>4.056</c:v>
                </c:pt>
                <c:pt idx="109">
                  <c:v>4.1680000000000001</c:v>
                </c:pt>
                <c:pt idx="110">
                  <c:v>4.2610000000000001</c:v>
                </c:pt>
                <c:pt idx="111">
                  <c:v>4.3380000000000001</c:v>
                </c:pt>
                <c:pt idx="112">
                  <c:v>4.4000000000000004</c:v>
                </c:pt>
                <c:pt idx="113">
                  <c:v>4.4489999999999998</c:v>
                </c:pt>
                <c:pt idx="114">
                  <c:v>4.4880000000000004</c:v>
                </c:pt>
                <c:pt idx="115">
                  <c:v>4.5170000000000003</c:v>
                </c:pt>
                <c:pt idx="116">
                  <c:v>4.5529999999999999</c:v>
                </c:pt>
                <c:pt idx="117">
                  <c:v>4.5650000000000004</c:v>
                </c:pt>
                <c:pt idx="118">
                  <c:v>4.5519999999999996</c:v>
                </c:pt>
                <c:pt idx="119">
                  <c:v>4.5220000000000002</c:v>
                </c:pt>
                <c:pt idx="120">
                  <c:v>4.4800000000000004</c:v>
                </c:pt>
                <c:pt idx="121">
                  <c:v>4.4279999999999999</c:v>
                </c:pt>
                <c:pt idx="122">
                  <c:v>4.37</c:v>
                </c:pt>
                <c:pt idx="123">
                  <c:v>4.3079999999999998</c:v>
                </c:pt>
                <c:pt idx="124">
                  <c:v>4.242</c:v>
                </c:pt>
                <c:pt idx="125">
                  <c:v>4.1040000000000001</c:v>
                </c:pt>
                <c:pt idx="126">
                  <c:v>3.9649999999999999</c:v>
                </c:pt>
                <c:pt idx="127">
                  <c:v>3.827</c:v>
                </c:pt>
                <c:pt idx="128">
                  <c:v>3.6949999999999998</c:v>
                </c:pt>
                <c:pt idx="129">
                  <c:v>3.5680000000000001</c:v>
                </c:pt>
                <c:pt idx="130">
                  <c:v>3.448</c:v>
                </c:pt>
                <c:pt idx="131">
                  <c:v>3.2280000000000002</c:v>
                </c:pt>
                <c:pt idx="132">
                  <c:v>3.0329999999999999</c:v>
                </c:pt>
                <c:pt idx="133">
                  <c:v>2.86</c:v>
                </c:pt>
                <c:pt idx="134">
                  <c:v>2.7050000000000001</c:v>
                </c:pt>
                <c:pt idx="135">
                  <c:v>2.5659999999999998</c:v>
                </c:pt>
                <c:pt idx="136">
                  <c:v>2.4409999999999998</c:v>
                </c:pt>
                <c:pt idx="137">
                  <c:v>2.327</c:v>
                </c:pt>
                <c:pt idx="138">
                  <c:v>2.2450000000000001</c:v>
                </c:pt>
                <c:pt idx="139">
                  <c:v>2.16</c:v>
                </c:pt>
                <c:pt idx="140">
                  <c:v>2.0720000000000001</c:v>
                </c:pt>
                <c:pt idx="141">
                  <c:v>1.9930000000000001</c:v>
                </c:pt>
                <c:pt idx="142">
                  <c:v>1.851</c:v>
                </c:pt>
                <c:pt idx="143">
                  <c:v>1.7010000000000001</c:v>
                </c:pt>
                <c:pt idx="144">
                  <c:v>1.5740000000000001</c:v>
                </c:pt>
                <c:pt idx="145">
                  <c:v>1.4650000000000001</c:v>
                </c:pt>
                <c:pt idx="146">
                  <c:v>1.37</c:v>
                </c:pt>
                <c:pt idx="147">
                  <c:v>1.2869999999999999</c:v>
                </c:pt>
                <c:pt idx="148">
                  <c:v>1.2130000000000001</c:v>
                </c:pt>
                <c:pt idx="149">
                  <c:v>1.147</c:v>
                </c:pt>
                <c:pt idx="150">
                  <c:v>1.0880000000000001</c:v>
                </c:pt>
                <c:pt idx="151">
                  <c:v>0.98599999999999999</c:v>
                </c:pt>
                <c:pt idx="152">
                  <c:v>0.90169999999999995</c:v>
                </c:pt>
                <c:pt idx="153">
                  <c:v>0.83089999999999997</c:v>
                </c:pt>
                <c:pt idx="154">
                  <c:v>0.77070000000000005</c:v>
                </c:pt>
                <c:pt idx="155">
                  <c:v>0.71899999999999997</c:v>
                </c:pt>
                <c:pt idx="156">
                  <c:v>0.67420000000000002</c:v>
                </c:pt>
                <c:pt idx="157">
                  <c:v>0.60070000000000001</c:v>
                </c:pt>
                <c:pt idx="158">
                  <c:v>0.54310000000000003</c:v>
                </c:pt>
                <c:pt idx="159">
                  <c:v>0.497</c:v>
                </c:pt>
                <c:pt idx="160">
                  <c:v>0.45929999999999999</c:v>
                </c:pt>
                <c:pt idx="161">
                  <c:v>0.4279</c:v>
                </c:pt>
                <c:pt idx="162">
                  <c:v>0.4012</c:v>
                </c:pt>
                <c:pt idx="163">
                  <c:v>0.37819999999999998</c:v>
                </c:pt>
                <c:pt idx="164">
                  <c:v>0.35809999999999997</c:v>
                </c:pt>
                <c:pt idx="165">
                  <c:v>0.3402</c:v>
                </c:pt>
                <c:pt idx="166">
                  <c:v>0.3241</c:v>
                </c:pt>
                <c:pt idx="167">
                  <c:v>0.30930000000000002</c:v>
                </c:pt>
                <c:pt idx="168">
                  <c:v>0.2828</c:v>
                </c:pt>
                <c:pt idx="169">
                  <c:v>0.25580000000000003</c:v>
                </c:pt>
                <c:pt idx="170">
                  <c:v>0.2346</c:v>
                </c:pt>
                <c:pt idx="171">
                  <c:v>0.217</c:v>
                </c:pt>
                <c:pt idx="172">
                  <c:v>0.20219999999999999</c:v>
                </c:pt>
                <c:pt idx="173">
                  <c:v>0.1895</c:v>
                </c:pt>
                <c:pt idx="174">
                  <c:v>0.17849999999999999</c:v>
                </c:pt>
                <c:pt idx="175">
                  <c:v>0.16889999999999999</c:v>
                </c:pt>
                <c:pt idx="176">
                  <c:v>0.16039999999999999</c:v>
                </c:pt>
                <c:pt idx="177">
                  <c:v>0.14610000000000001</c:v>
                </c:pt>
                <c:pt idx="178">
                  <c:v>0.13439999999999999</c:v>
                </c:pt>
                <c:pt idx="179">
                  <c:v>0.12479999999999999</c:v>
                </c:pt>
                <c:pt idx="180">
                  <c:v>0.1167</c:v>
                </c:pt>
                <c:pt idx="181">
                  <c:v>0.10979999999999999</c:v>
                </c:pt>
                <c:pt idx="182">
                  <c:v>0.1038</c:v>
                </c:pt>
                <c:pt idx="183">
                  <c:v>9.4E-2</c:v>
                </c:pt>
                <c:pt idx="184">
                  <c:v>8.6269999999999999E-2</c:v>
                </c:pt>
                <c:pt idx="185">
                  <c:v>8.0009999999999998E-2</c:v>
                </c:pt>
                <c:pt idx="186">
                  <c:v>7.485E-2</c:v>
                </c:pt>
                <c:pt idx="187">
                  <c:v>7.0519999999999999E-2</c:v>
                </c:pt>
                <c:pt idx="188">
                  <c:v>6.6830000000000001E-2</c:v>
                </c:pt>
                <c:pt idx="189">
                  <c:v>6.3649999999999998E-2</c:v>
                </c:pt>
                <c:pt idx="190">
                  <c:v>6.089E-2</c:v>
                </c:pt>
                <c:pt idx="191">
                  <c:v>5.8459999999999998E-2</c:v>
                </c:pt>
                <c:pt idx="192">
                  <c:v>5.6309999999999999E-2</c:v>
                </c:pt>
                <c:pt idx="193">
                  <c:v>5.4399999999999997E-2</c:v>
                </c:pt>
                <c:pt idx="194">
                  <c:v>5.1139999999999998E-2</c:v>
                </c:pt>
                <c:pt idx="195">
                  <c:v>4.7870000000000003E-2</c:v>
                </c:pt>
                <c:pt idx="196">
                  <c:v>4.5260000000000002E-2</c:v>
                </c:pt>
                <c:pt idx="197">
                  <c:v>4.3130000000000002E-2</c:v>
                </c:pt>
                <c:pt idx="198">
                  <c:v>4.1360000000000001E-2</c:v>
                </c:pt>
                <c:pt idx="199">
                  <c:v>3.9870000000000003E-2</c:v>
                </c:pt>
                <c:pt idx="200">
                  <c:v>3.8600000000000002E-2</c:v>
                </c:pt>
                <c:pt idx="201">
                  <c:v>3.7510000000000002E-2</c:v>
                </c:pt>
                <c:pt idx="202">
                  <c:v>3.6560000000000002E-2</c:v>
                </c:pt>
                <c:pt idx="203">
                  <c:v>3.5009999999999999E-2</c:v>
                </c:pt>
                <c:pt idx="204">
                  <c:v>3.3799999999999997E-2</c:v>
                </c:pt>
                <c:pt idx="205">
                  <c:v>3.2829999999999998E-2</c:v>
                </c:pt>
                <c:pt idx="206">
                  <c:v>3.2050000000000002E-2</c:v>
                </c:pt>
                <c:pt idx="207">
                  <c:v>3.141E-2</c:v>
                </c:pt>
                <c:pt idx="208">
                  <c:v>3.0880000000000001E-2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C3-4AE7-9B9D-6B72432798E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srim7Be_Kapton!$F$20:$F$228</c:f>
              <c:numCache>
                <c:formatCode>0.000E+00</c:formatCode>
                <c:ptCount val="209"/>
                <c:pt idx="0">
                  <c:v>0.29920000000000002</c:v>
                </c:pt>
                <c:pt idx="1">
                  <c:v>0.31230000000000002</c:v>
                </c:pt>
                <c:pt idx="2">
                  <c:v>0.32400000000000001</c:v>
                </c:pt>
                <c:pt idx="3">
                  <c:v>0.33429999999999999</c:v>
                </c:pt>
                <c:pt idx="4">
                  <c:v>0.34370000000000001</c:v>
                </c:pt>
                <c:pt idx="5">
                  <c:v>0.35220000000000001</c:v>
                </c:pt>
                <c:pt idx="6">
                  <c:v>0.36</c:v>
                </c:pt>
                <c:pt idx="7">
                  <c:v>0.36720000000000003</c:v>
                </c:pt>
                <c:pt idx="8">
                  <c:v>0.37369999999999998</c:v>
                </c:pt>
                <c:pt idx="9">
                  <c:v>0.37990000000000002</c:v>
                </c:pt>
                <c:pt idx="10">
                  <c:v>0.38550000000000001</c:v>
                </c:pt>
                <c:pt idx="11">
                  <c:v>0.39079999999999998</c:v>
                </c:pt>
                <c:pt idx="12">
                  <c:v>0.40039999999999998</c:v>
                </c:pt>
                <c:pt idx="13">
                  <c:v>0.41089999999999999</c:v>
                </c:pt>
                <c:pt idx="14">
                  <c:v>0.4199</c:v>
                </c:pt>
                <c:pt idx="15">
                  <c:v>0.42780000000000001</c:v>
                </c:pt>
                <c:pt idx="16">
                  <c:v>0.43469999999999998</c:v>
                </c:pt>
                <c:pt idx="17">
                  <c:v>0.44080000000000003</c:v>
                </c:pt>
                <c:pt idx="18">
                  <c:v>0.44619999999999999</c:v>
                </c:pt>
                <c:pt idx="19">
                  <c:v>0.4511</c:v>
                </c:pt>
                <c:pt idx="20">
                  <c:v>0.45540000000000003</c:v>
                </c:pt>
                <c:pt idx="21">
                  <c:v>0.46279999999999999</c:v>
                </c:pt>
                <c:pt idx="22">
                  <c:v>0.46879999999999999</c:v>
                </c:pt>
                <c:pt idx="23">
                  <c:v>0.47370000000000001</c:v>
                </c:pt>
                <c:pt idx="24">
                  <c:v>0.4778</c:v>
                </c:pt>
                <c:pt idx="25">
                  <c:v>0.48099999999999998</c:v>
                </c:pt>
                <c:pt idx="26">
                  <c:v>0.48370000000000002</c:v>
                </c:pt>
                <c:pt idx="27">
                  <c:v>0.48749999999999999</c:v>
                </c:pt>
                <c:pt idx="28">
                  <c:v>0.48980000000000001</c:v>
                </c:pt>
                <c:pt idx="29">
                  <c:v>0.4909</c:v>
                </c:pt>
                <c:pt idx="30">
                  <c:v>0.49120000000000003</c:v>
                </c:pt>
                <c:pt idx="31">
                  <c:v>0.49080000000000001</c:v>
                </c:pt>
                <c:pt idx="32">
                  <c:v>0.4899</c:v>
                </c:pt>
                <c:pt idx="33">
                  <c:v>0.48859999999999998</c:v>
                </c:pt>
                <c:pt idx="34">
                  <c:v>0.4869</c:v>
                </c:pt>
                <c:pt idx="35">
                  <c:v>0.48499999999999999</c:v>
                </c:pt>
                <c:pt idx="36">
                  <c:v>0.4829</c:v>
                </c:pt>
                <c:pt idx="37">
                  <c:v>0.48060000000000003</c:v>
                </c:pt>
                <c:pt idx="38">
                  <c:v>0.47560000000000002</c:v>
                </c:pt>
                <c:pt idx="39">
                  <c:v>0.46889999999999998</c:v>
                </c:pt>
                <c:pt idx="40">
                  <c:v>0.46200000000000002</c:v>
                </c:pt>
                <c:pt idx="41">
                  <c:v>0.45500000000000002</c:v>
                </c:pt>
                <c:pt idx="42">
                  <c:v>0.44800000000000001</c:v>
                </c:pt>
                <c:pt idx="43">
                  <c:v>0.441</c:v>
                </c:pt>
                <c:pt idx="44">
                  <c:v>0.43419999999999997</c:v>
                </c:pt>
                <c:pt idx="45">
                  <c:v>0.42749999999999999</c:v>
                </c:pt>
                <c:pt idx="46">
                  <c:v>0.4209</c:v>
                </c:pt>
                <c:pt idx="47">
                  <c:v>0.40839999999999999</c:v>
                </c:pt>
                <c:pt idx="48">
                  <c:v>0.39650000000000002</c:v>
                </c:pt>
                <c:pt idx="49">
                  <c:v>0.38540000000000002</c:v>
                </c:pt>
                <c:pt idx="50">
                  <c:v>0.37490000000000001</c:v>
                </c:pt>
                <c:pt idx="51">
                  <c:v>0.36499999999999999</c:v>
                </c:pt>
                <c:pt idx="52">
                  <c:v>0.35570000000000002</c:v>
                </c:pt>
                <c:pt idx="53">
                  <c:v>0.33860000000000001</c:v>
                </c:pt>
                <c:pt idx="54">
                  <c:v>0.32329999999999998</c:v>
                </c:pt>
                <c:pt idx="55">
                  <c:v>0.30959999999999999</c:v>
                </c:pt>
                <c:pt idx="56">
                  <c:v>0.29720000000000002</c:v>
                </c:pt>
                <c:pt idx="57">
                  <c:v>0.2858</c:v>
                </c:pt>
                <c:pt idx="58">
                  <c:v>0.27550000000000002</c:v>
                </c:pt>
                <c:pt idx="59">
                  <c:v>0.26600000000000001</c:v>
                </c:pt>
                <c:pt idx="60">
                  <c:v>0.25729999999999997</c:v>
                </c:pt>
                <c:pt idx="61">
                  <c:v>0.2492</c:v>
                </c:pt>
                <c:pt idx="62">
                  <c:v>0.2417</c:v>
                </c:pt>
                <c:pt idx="63">
                  <c:v>0.23469999999999999</c:v>
                </c:pt>
                <c:pt idx="64">
                  <c:v>0.222</c:v>
                </c:pt>
                <c:pt idx="65">
                  <c:v>0.20830000000000001</c:v>
                </c:pt>
                <c:pt idx="66">
                  <c:v>0.19639999999999999</c:v>
                </c:pt>
                <c:pt idx="67">
                  <c:v>0.186</c:v>
                </c:pt>
                <c:pt idx="68">
                  <c:v>0.17680000000000001</c:v>
                </c:pt>
                <c:pt idx="69">
                  <c:v>0.1686</c:v>
                </c:pt>
                <c:pt idx="70">
                  <c:v>0.16120000000000001</c:v>
                </c:pt>
                <c:pt idx="71">
                  <c:v>0.15459999999999999</c:v>
                </c:pt>
                <c:pt idx="72">
                  <c:v>0.14849999999999999</c:v>
                </c:pt>
                <c:pt idx="73">
                  <c:v>0.13789999999999999</c:v>
                </c:pt>
                <c:pt idx="74">
                  <c:v>0.12889999999999999</c:v>
                </c:pt>
                <c:pt idx="75">
                  <c:v>0.1211</c:v>
                </c:pt>
                <c:pt idx="76">
                  <c:v>0.1144</c:v>
                </c:pt>
                <c:pt idx="77">
                  <c:v>0.1084</c:v>
                </c:pt>
                <c:pt idx="78">
                  <c:v>0.1031</c:v>
                </c:pt>
                <c:pt idx="79">
                  <c:v>9.4149999999999998E-2</c:v>
                </c:pt>
                <c:pt idx="80">
                  <c:v>8.6760000000000004E-2</c:v>
                </c:pt>
                <c:pt idx="81">
                  <c:v>8.0560000000000007E-2</c:v>
                </c:pt>
                <c:pt idx="82">
                  <c:v>7.528E-2</c:v>
                </c:pt>
                <c:pt idx="83">
                  <c:v>7.0730000000000001E-2</c:v>
                </c:pt>
                <c:pt idx="84">
                  <c:v>6.6750000000000004E-2</c:v>
                </c:pt>
                <c:pt idx="85">
                  <c:v>6.3240000000000005E-2</c:v>
                </c:pt>
                <c:pt idx="86">
                  <c:v>6.012E-2</c:v>
                </c:pt>
                <c:pt idx="87">
                  <c:v>5.7320000000000003E-2</c:v>
                </c:pt>
                <c:pt idx="88">
                  <c:v>5.4800000000000001E-2</c:v>
                </c:pt>
                <c:pt idx="89">
                  <c:v>5.2519999999999997E-2</c:v>
                </c:pt>
                <c:pt idx="90">
                  <c:v>4.8529999999999997E-2</c:v>
                </c:pt>
                <c:pt idx="91">
                  <c:v>4.4389999999999999E-2</c:v>
                </c:pt>
                <c:pt idx="92">
                  <c:v>4.0960000000000003E-2</c:v>
                </c:pt>
                <c:pt idx="93">
                  <c:v>3.807E-2</c:v>
                </c:pt>
                <c:pt idx="94">
                  <c:v>3.5589999999999997E-2</c:v>
                </c:pt>
                <c:pt idx="95">
                  <c:v>3.3450000000000001E-2</c:v>
                </c:pt>
                <c:pt idx="96">
                  <c:v>3.1570000000000001E-2</c:v>
                </c:pt>
                <c:pt idx="97">
                  <c:v>2.9909999999999999E-2</c:v>
                </c:pt>
                <c:pt idx="98">
                  <c:v>2.843E-2</c:v>
                </c:pt>
                <c:pt idx="99">
                  <c:v>2.5899999999999999E-2</c:v>
                </c:pt>
                <c:pt idx="100">
                  <c:v>2.3820000000000001E-2</c:v>
                </c:pt>
                <c:pt idx="101">
                  <c:v>2.2069999999999999E-2</c:v>
                </c:pt>
                <c:pt idx="102">
                  <c:v>2.0580000000000001E-2</c:v>
                </c:pt>
                <c:pt idx="103">
                  <c:v>1.9290000000000002E-2</c:v>
                </c:pt>
                <c:pt idx="104">
                  <c:v>1.8169999999999999E-2</c:v>
                </c:pt>
                <c:pt idx="105">
                  <c:v>1.6299999999999999E-2</c:v>
                </c:pt>
                <c:pt idx="106">
                  <c:v>1.4800000000000001E-2</c:v>
                </c:pt>
                <c:pt idx="107">
                  <c:v>1.358E-2</c:v>
                </c:pt>
                <c:pt idx="108">
                  <c:v>1.255E-2</c:v>
                </c:pt>
                <c:pt idx="109">
                  <c:v>1.1679999999999999E-2</c:v>
                </c:pt>
                <c:pt idx="110">
                  <c:v>1.093E-2</c:v>
                </c:pt>
                <c:pt idx="111">
                  <c:v>1.0279999999999999E-2</c:v>
                </c:pt>
                <c:pt idx="112">
                  <c:v>9.7029999999999998E-3</c:v>
                </c:pt>
                <c:pt idx="113">
                  <c:v>9.1940000000000008E-3</c:v>
                </c:pt>
                <c:pt idx="114">
                  <c:v>8.7390000000000002E-3</c:v>
                </c:pt>
                <c:pt idx="115">
                  <c:v>8.3289999999999996E-3</c:v>
                </c:pt>
                <c:pt idx="116">
                  <c:v>7.6229999999999996E-3</c:v>
                </c:pt>
                <c:pt idx="117">
                  <c:v>6.9020000000000001E-3</c:v>
                </c:pt>
                <c:pt idx="118">
                  <c:v>6.313E-3</c:v>
                </c:pt>
                <c:pt idx="119">
                  <c:v>5.8219999999999999E-3</c:v>
                </c:pt>
                <c:pt idx="120">
                  <c:v>5.4070000000000003E-3</c:v>
                </c:pt>
                <c:pt idx="121">
                  <c:v>5.0499999999999998E-3</c:v>
                </c:pt>
                <c:pt idx="122">
                  <c:v>4.7400000000000003E-3</c:v>
                </c:pt>
                <c:pt idx="123">
                  <c:v>4.4679999999999997E-3</c:v>
                </c:pt>
                <c:pt idx="124">
                  <c:v>4.228E-3</c:v>
                </c:pt>
                <c:pt idx="125">
                  <c:v>3.8210000000000002E-3</c:v>
                </c:pt>
                <c:pt idx="126">
                  <c:v>3.4889999999999999E-3</c:v>
                </c:pt>
                <c:pt idx="127">
                  <c:v>3.2130000000000001E-3</c:v>
                </c:pt>
                <c:pt idx="128">
                  <c:v>2.98E-3</c:v>
                </c:pt>
                <c:pt idx="129">
                  <c:v>2.7810000000000001E-3</c:v>
                </c:pt>
                <c:pt idx="130">
                  <c:v>2.6069999999999999E-3</c:v>
                </c:pt>
                <c:pt idx="131">
                  <c:v>2.3210000000000001E-3</c:v>
                </c:pt>
                <c:pt idx="132">
                  <c:v>2.0950000000000001E-3</c:v>
                </c:pt>
                <c:pt idx="133">
                  <c:v>1.91E-3</c:v>
                </c:pt>
                <c:pt idx="134">
                  <c:v>1.7570000000000001E-3</c:v>
                </c:pt>
                <c:pt idx="135">
                  <c:v>1.6280000000000001E-3</c:v>
                </c:pt>
                <c:pt idx="136">
                  <c:v>1.518E-3</c:v>
                </c:pt>
                <c:pt idx="137">
                  <c:v>1.4220000000000001E-3</c:v>
                </c:pt>
                <c:pt idx="138">
                  <c:v>1.338E-3</c:v>
                </c:pt>
                <c:pt idx="139">
                  <c:v>1.2639999999999999E-3</c:v>
                </c:pt>
                <c:pt idx="140">
                  <c:v>1.1980000000000001E-3</c:v>
                </c:pt>
                <c:pt idx="141">
                  <c:v>1.139E-3</c:v>
                </c:pt>
                <c:pt idx="142">
                  <c:v>1.0380000000000001E-3</c:v>
                </c:pt>
                <c:pt idx="143">
                  <c:v>9.3510000000000002E-4</c:v>
                </c:pt>
                <c:pt idx="144">
                  <c:v>8.5159999999999999E-4</c:v>
                </c:pt>
                <c:pt idx="145">
                  <c:v>7.8249999999999999E-4</c:v>
                </c:pt>
                <c:pt idx="146">
                  <c:v>7.2420000000000004E-4</c:v>
                </c:pt>
                <c:pt idx="147">
                  <c:v>6.7429999999999996E-4</c:v>
                </c:pt>
                <c:pt idx="148">
                  <c:v>6.3119999999999995E-4</c:v>
                </c:pt>
                <c:pt idx="149">
                  <c:v>5.9349999999999995E-4</c:v>
                </c:pt>
                <c:pt idx="150">
                  <c:v>5.6030000000000001E-4</c:v>
                </c:pt>
                <c:pt idx="151">
                  <c:v>5.042E-4</c:v>
                </c:pt>
                <c:pt idx="152">
                  <c:v>4.5879999999999998E-4</c:v>
                </c:pt>
                <c:pt idx="153">
                  <c:v>4.2119999999999999E-4</c:v>
                </c:pt>
                <c:pt idx="154">
                  <c:v>3.8959999999999998E-4</c:v>
                </c:pt>
                <c:pt idx="155">
                  <c:v>3.6249999999999998E-4</c:v>
                </c:pt>
                <c:pt idx="156">
                  <c:v>3.392E-4</c:v>
                </c:pt>
                <c:pt idx="157">
                  <c:v>3.0069999999999999E-4</c:v>
                </c:pt>
                <c:pt idx="158">
                  <c:v>2.7040000000000001E-4</c:v>
                </c:pt>
                <c:pt idx="159">
                  <c:v>2.4590000000000001E-4</c:v>
                </c:pt>
                <c:pt idx="160">
                  <c:v>2.2560000000000001E-4</c:v>
                </c:pt>
                <c:pt idx="161">
                  <c:v>2.085E-4</c:v>
                </c:pt>
                <c:pt idx="162">
                  <c:v>1.939E-4</c:v>
                </c:pt>
                <c:pt idx="163">
                  <c:v>1.8129999999999999E-4</c:v>
                </c:pt>
                <c:pt idx="164">
                  <c:v>1.7029999999999999E-4</c:v>
                </c:pt>
                <c:pt idx="165">
                  <c:v>1.607E-4</c:v>
                </c:pt>
                <c:pt idx="166">
                  <c:v>1.5210000000000001E-4</c:v>
                </c:pt>
                <c:pt idx="167">
                  <c:v>1.4440000000000001E-4</c:v>
                </c:pt>
                <c:pt idx="168">
                  <c:v>1.3119999999999999E-4</c:v>
                </c:pt>
                <c:pt idx="169">
                  <c:v>1.178E-4</c:v>
                </c:pt>
                <c:pt idx="170">
                  <c:v>1.071E-4</c:v>
                </c:pt>
                <c:pt idx="171">
                  <c:v>9.815E-5</c:v>
                </c:pt>
                <c:pt idx="172">
                  <c:v>9.0660000000000003E-5</c:v>
                </c:pt>
                <c:pt idx="173">
                  <c:v>8.4270000000000005E-5</c:v>
                </c:pt>
                <c:pt idx="174">
                  <c:v>7.8750000000000003E-5</c:v>
                </c:pt>
                <c:pt idx="175">
                  <c:v>7.394E-5</c:v>
                </c:pt>
                <c:pt idx="176">
                  <c:v>6.97E-5</c:v>
                </c:pt>
                <c:pt idx="177">
                  <c:v>6.2570000000000006E-5</c:v>
                </c:pt>
                <c:pt idx="178">
                  <c:v>5.6820000000000001E-5</c:v>
                </c:pt>
                <c:pt idx="179">
                  <c:v>5.206E-5</c:v>
                </c:pt>
                <c:pt idx="180">
                  <c:v>4.8069999999999999E-5</c:v>
                </c:pt>
                <c:pt idx="181">
                  <c:v>4.4660000000000003E-5</c:v>
                </c:pt>
                <c:pt idx="182">
                  <c:v>4.172E-5</c:v>
                </c:pt>
                <c:pt idx="183">
                  <c:v>3.6900000000000002E-5</c:v>
                </c:pt>
                <c:pt idx="184">
                  <c:v>3.311E-5</c:v>
                </c:pt>
                <c:pt idx="185">
                  <c:v>3.0049999999999999E-5</c:v>
                </c:pt>
                <c:pt idx="186">
                  <c:v>2.7520000000000001E-5</c:v>
                </c:pt>
                <c:pt idx="187">
                  <c:v>2.5400000000000001E-5</c:v>
                </c:pt>
                <c:pt idx="188">
                  <c:v>2.3589999999999999E-5</c:v>
                </c:pt>
                <c:pt idx="189">
                  <c:v>2.2030000000000001E-5</c:v>
                </c:pt>
                <c:pt idx="190">
                  <c:v>2.067E-5</c:v>
                </c:pt>
                <c:pt idx="191">
                  <c:v>1.948E-5</c:v>
                </c:pt>
                <c:pt idx="192">
                  <c:v>1.842E-5</c:v>
                </c:pt>
                <c:pt idx="193">
                  <c:v>1.747E-5</c:v>
                </c:pt>
                <c:pt idx="194">
                  <c:v>1.5849999999999999E-5</c:v>
                </c:pt>
                <c:pt idx="195">
                  <c:v>1.4209999999999999E-5</c:v>
                </c:pt>
                <c:pt idx="196">
                  <c:v>1.289E-5</c:v>
                </c:pt>
                <c:pt idx="197">
                  <c:v>1.1800000000000001E-5</c:v>
                </c:pt>
                <c:pt idx="198">
                  <c:v>1.0879999999999999E-5</c:v>
                </c:pt>
                <c:pt idx="199">
                  <c:v>1.011E-5</c:v>
                </c:pt>
                <c:pt idx="200">
                  <c:v>9.4339999999999998E-6</c:v>
                </c:pt>
                <c:pt idx="201">
                  <c:v>8.8480000000000007E-6</c:v>
                </c:pt>
                <c:pt idx="202">
                  <c:v>8.3329999999999997E-6</c:v>
                </c:pt>
                <c:pt idx="203">
                  <c:v>7.469E-6</c:v>
                </c:pt>
                <c:pt idx="204">
                  <c:v>6.7719999999999997E-6</c:v>
                </c:pt>
                <c:pt idx="205">
                  <c:v>6.1979999999999998E-6</c:v>
                </c:pt>
                <c:pt idx="206">
                  <c:v>5.716E-6</c:v>
                </c:pt>
                <c:pt idx="207">
                  <c:v>5.305E-6</c:v>
                </c:pt>
                <c:pt idx="208">
                  <c:v>4.9509999999999997E-6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C3-4AE7-9B9D-6B72432798E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srim7Be_Kapton!$G$20:$G$228</c:f>
              <c:numCache>
                <c:formatCode>0.000E+00</c:formatCode>
                <c:ptCount val="209"/>
                <c:pt idx="0">
                  <c:v>0.33857999999999999</c:v>
                </c:pt>
                <c:pt idx="1">
                  <c:v>0.35440000000000005</c:v>
                </c:pt>
                <c:pt idx="2">
                  <c:v>0.36865000000000003</c:v>
                </c:pt>
                <c:pt idx="3">
                  <c:v>0.38136999999999999</c:v>
                </c:pt>
                <c:pt idx="4">
                  <c:v>0.39307000000000003</c:v>
                </c:pt>
                <c:pt idx="5">
                  <c:v>0.40376000000000001</c:v>
                </c:pt>
                <c:pt idx="6">
                  <c:v>0.41366999999999998</c:v>
                </c:pt>
                <c:pt idx="7">
                  <c:v>0.42289000000000004</c:v>
                </c:pt>
                <c:pt idx="8">
                  <c:v>0.43134999999999996</c:v>
                </c:pt>
                <c:pt idx="9">
                  <c:v>0.43944</c:v>
                </c:pt>
                <c:pt idx="10">
                  <c:v>0.44686999999999999</c:v>
                </c:pt>
                <c:pt idx="11">
                  <c:v>0.45394999999999996</c:v>
                </c:pt>
                <c:pt idx="12">
                  <c:v>0.46697</c:v>
                </c:pt>
                <c:pt idx="13">
                  <c:v>0.48150999999999999</c:v>
                </c:pt>
                <c:pt idx="14">
                  <c:v>0.49432999999999999</c:v>
                </c:pt>
                <c:pt idx="15">
                  <c:v>0.50585999999999998</c:v>
                </c:pt>
                <c:pt idx="16">
                  <c:v>0.51622999999999997</c:v>
                </c:pt>
                <c:pt idx="17">
                  <c:v>0.52566000000000002</c:v>
                </c:pt>
                <c:pt idx="18">
                  <c:v>0.53425999999999996</c:v>
                </c:pt>
                <c:pt idx="19">
                  <c:v>0.54225000000000001</c:v>
                </c:pt>
                <c:pt idx="20">
                  <c:v>0.54954000000000003</c:v>
                </c:pt>
                <c:pt idx="21">
                  <c:v>0.56264999999999998</c:v>
                </c:pt>
                <c:pt idx="22">
                  <c:v>0.57410000000000005</c:v>
                </c:pt>
                <c:pt idx="23">
                  <c:v>0.58410000000000006</c:v>
                </c:pt>
                <c:pt idx="24">
                  <c:v>0.59309999999999996</c:v>
                </c:pt>
                <c:pt idx="25">
                  <c:v>0.60099999999999998</c:v>
                </c:pt>
                <c:pt idx="26">
                  <c:v>0.60820000000000007</c:v>
                </c:pt>
                <c:pt idx="27">
                  <c:v>0.62060000000000004</c:v>
                </c:pt>
                <c:pt idx="28">
                  <c:v>0.63100000000000001</c:v>
                </c:pt>
                <c:pt idx="29">
                  <c:v>0.63980000000000004</c:v>
                </c:pt>
                <c:pt idx="30">
                  <c:v>0.64729999999999999</c:v>
                </c:pt>
                <c:pt idx="31">
                  <c:v>0.65390000000000004</c:v>
                </c:pt>
                <c:pt idx="32">
                  <c:v>0.65959999999999996</c:v>
                </c:pt>
                <c:pt idx="33">
                  <c:v>0.66469999999999996</c:v>
                </c:pt>
                <c:pt idx="34">
                  <c:v>0.66920000000000002</c:v>
                </c:pt>
                <c:pt idx="35">
                  <c:v>0.67330000000000001</c:v>
                </c:pt>
                <c:pt idx="36">
                  <c:v>0.67700000000000005</c:v>
                </c:pt>
                <c:pt idx="37">
                  <c:v>0.68030000000000002</c:v>
                </c:pt>
                <c:pt idx="38">
                  <c:v>0.68610000000000004</c:v>
                </c:pt>
                <c:pt idx="39">
                  <c:v>0.69219999999999993</c:v>
                </c:pt>
                <c:pt idx="40">
                  <c:v>0.69740000000000002</c:v>
                </c:pt>
                <c:pt idx="41">
                  <c:v>0.70189999999999997</c:v>
                </c:pt>
                <c:pt idx="42">
                  <c:v>0.70579999999999998</c:v>
                </c:pt>
                <c:pt idx="43">
                  <c:v>0.70940000000000003</c:v>
                </c:pt>
                <c:pt idx="44">
                  <c:v>0.7127</c:v>
                </c:pt>
                <c:pt idx="45">
                  <c:v>0.71579999999999999</c:v>
                </c:pt>
                <c:pt idx="46">
                  <c:v>0.71860000000000002</c:v>
                </c:pt>
                <c:pt idx="47">
                  <c:v>0.72419999999999995</c:v>
                </c:pt>
                <c:pt idx="48">
                  <c:v>0.72940000000000005</c:v>
                </c:pt>
                <c:pt idx="49">
                  <c:v>0.73450000000000004</c:v>
                </c:pt>
                <c:pt idx="50">
                  <c:v>0.73950000000000005</c:v>
                </c:pt>
                <c:pt idx="51">
                  <c:v>0.74449999999999994</c:v>
                </c:pt>
                <c:pt idx="52">
                  <c:v>0.74960000000000004</c:v>
                </c:pt>
                <c:pt idx="53">
                  <c:v>0.75960000000000005</c:v>
                </c:pt>
                <c:pt idx="54">
                  <c:v>0.76990000000000003</c:v>
                </c:pt>
                <c:pt idx="55">
                  <c:v>0.78039999999999998</c:v>
                </c:pt>
                <c:pt idx="56">
                  <c:v>0.79090000000000005</c:v>
                </c:pt>
                <c:pt idx="57">
                  <c:v>0.8015000000000001</c:v>
                </c:pt>
                <c:pt idx="58">
                  <c:v>0.81220000000000003</c:v>
                </c:pt>
                <c:pt idx="59">
                  <c:v>0.82300000000000006</c:v>
                </c:pt>
                <c:pt idx="60">
                  <c:v>0.81640000000000001</c:v>
                </c:pt>
                <c:pt idx="61">
                  <c:v>0.81359999999999999</c:v>
                </c:pt>
                <c:pt idx="62">
                  <c:v>0.81390000000000007</c:v>
                </c:pt>
                <c:pt idx="63">
                  <c:v>0.81640000000000001</c:v>
                </c:pt>
                <c:pt idx="64">
                  <c:v>0.82679999999999998</c:v>
                </c:pt>
                <c:pt idx="65">
                  <c:v>0.84650000000000003</c:v>
                </c:pt>
                <c:pt idx="66">
                  <c:v>0.87070000000000003</c:v>
                </c:pt>
                <c:pt idx="67">
                  <c:v>0.89739999999999998</c:v>
                </c:pt>
                <c:pt idx="68">
                  <c:v>0.9254</c:v>
                </c:pt>
                <c:pt idx="69">
                  <c:v>0.95389999999999997</c:v>
                </c:pt>
                <c:pt idx="70">
                  <c:v>0.98240000000000005</c:v>
                </c:pt>
                <c:pt idx="71">
                  <c:v>1.0106999999999999</c:v>
                </c:pt>
                <c:pt idx="72">
                  <c:v>1.0383</c:v>
                </c:pt>
                <c:pt idx="73">
                  <c:v>1.0913999999999999</c:v>
                </c:pt>
                <c:pt idx="74">
                  <c:v>1.1409</c:v>
                </c:pt>
                <c:pt idx="75">
                  <c:v>1.1871</c:v>
                </c:pt>
                <c:pt idx="76">
                  <c:v>1.2294</c:v>
                </c:pt>
                <c:pt idx="77">
                  <c:v>1.2684</c:v>
                </c:pt>
                <c:pt idx="78">
                  <c:v>1.3041</c:v>
                </c:pt>
                <c:pt idx="79">
                  <c:v>1.36815</c:v>
                </c:pt>
                <c:pt idx="80">
                  <c:v>1.42276</c:v>
                </c:pt>
                <c:pt idx="81">
                  <c:v>1.4725599999999999</c:v>
                </c:pt>
                <c:pt idx="82">
                  <c:v>1.5182800000000001</c:v>
                </c:pt>
                <c:pt idx="83">
                  <c:v>1.5617300000000001</c:v>
                </c:pt>
                <c:pt idx="84">
                  <c:v>1.6027500000000001</c:v>
                </c:pt>
                <c:pt idx="85">
                  <c:v>1.6442399999999999</c:v>
                </c:pt>
                <c:pt idx="86">
                  <c:v>1.68512</c:v>
                </c:pt>
                <c:pt idx="87">
                  <c:v>1.7243200000000001</c:v>
                </c:pt>
                <c:pt idx="88">
                  <c:v>1.7638</c:v>
                </c:pt>
                <c:pt idx="89">
                  <c:v>1.8035199999999998</c:v>
                </c:pt>
                <c:pt idx="90">
                  <c:v>1.8815299999999999</c:v>
                </c:pt>
                <c:pt idx="91">
                  <c:v>1.9763899999999999</c:v>
                </c:pt>
                <c:pt idx="92">
                  <c:v>2.0689600000000001</c:v>
                </c:pt>
                <c:pt idx="93">
                  <c:v>2.1600699999999997</c:v>
                </c:pt>
                <c:pt idx="94">
                  <c:v>2.2485900000000001</c:v>
                </c:pt>
                <c:pt idx="95">
                  <c:v>2.3344500000000004</c:v>
                </c:pt>
                <c:pt idx="96">
                  <c:v>2.4195699999999998</c:v>
                </c:pt>
                <c:pt idx="97">
                  <c:v>2.5019100000000001</c:v>
                </c:pt>
                <c:pt idx="98">
                  <c:v>2.5814300000000001</c:v>
                </c:pt>
                <c:pt idx="99">
                  <c:v>2.7368999999999999</c:v>
                </c:pt>
                <c:pt idx="100">
                  <c:v>2.8828200000000002</c:v>
                </c:pt>
                <c:pt idx="101">
                  <c:v>3.0220699999999998</c:v>
                </c:pt>
                <c:pt idx="102">
                  <c:v>3.1525799999999999</c:v>
                </c:pt>
                <c:pt idx="103">
                  <c:v>3.2752899999999996</c:v>
                </c:pt>
                <c:pt idx="104">
                  <c:v>3.3911700000000002</c:v>
                </c:pt>
                <c:pt idx="105">
                  <c:v>3.6003000000000003</c:v>
                </c:pt>
                <c:pt idx="106">
                  <c:v>3.7818000000000001</c:v>
                </c:pt>
                <c:pt idx="107">
                  <c:v>3.9365800000000002</c:v>
                </c:pt>
                <c:pt idx="108">
                  <c:v>4.0685500000000001</c:v>
                </c:pt>
                <c:pt idx="109">
                  <c:v>4.1796800000000003</c:v>
                </c:pt>
                <c:pt idx="110">
                  <c:v>4.2719300000000002</c:v>
                </c:pt>
                <c:pt idx="111">
                  <c:v>4.3482799999999999</c:v>
                </c:pt>
                <c:pt idx="112">
                  <c:v>4.4097030000000004</c:v>
                </c:pt>
                <c:pt idx="113">
                  <c:v>4.4581939999999998</c:v>
                </c:pt>
                <c:pt idx="114">
                  <c:v>4.4967390000000007</c:v>
                </c:pt>
                <c:pt idx="115">
                  <c:v>4.5253290000000002</c:v>
                </c:pt>
                <c:pt idx="116">
                  <c:v>4.5606229999999996</c:v>
                </c:pt>
                <c:pt idx="117">
                  <c:v>4.5719020000000006</c:v>
                </c:pt>
                <c:pt idx="118">
                  <c:v>4.5583129999999992</c:v>
                </c:pt>
                <c:pt idx="119">
                  <c:v>4.5278220000000005</c:v>
                </c:pt>
                <c:pt idx="120">
                  <c:v>4.4854070000000004</c:v>
                </c:pt>
                <c:pt idx="121">
                  <c:v>4.4330499999999997</c:v>
                </c:pt>
                <c:pt idx="122">
                  <c:v>4.3747400000000001</c:v>
                </c:pt>
                <c:pt idx="123">
                  <c:v>4.312468</c:v>
                </c:pt>
                <c:pt idx="124">
                  <c:v>4.2462280000000003</c:v>
                </c:pt>
                <c:pt idx="125">
                  <c:v>4.1078210000000004</c:v>
                </c:pt>
                <c:pt idx="126">
                  <c:v>3.9684889999999999</c:v>
                </c:pt>
                <c:pt idx="127">
                  <c:v>3.8302130000000001</c:v>
                </c:pt>
                <c:pt idx="128">
                  <c:v>3.6979799999999998</c:v>
                </c:pt>
                <c:pt idx="129">
                  <c:v>3.5707810000000002</c:v>
                </c:pt>
                <c:pt idx="130">
                  <c:v>3.4506069999999998</c:v>
                </c:pt>
                <c:pt idx="131">
                  <c:v>3.230321</c:v>
                </c:pt>
                <c:pt idx="132">
                  <c:v>3.0350950000000001</c:v>
                </c:pt>
                <c:pt idx="133">
                  <c:v>2.86191</c:v>
                </c:pt>
                <c:pt idx="134">
                  <c:v>2.7067570000000001</c:v>
                </c:pt>
                <c:pt idx="135">
                  <c:v>2.567628</c:v>
                </c:pt>
                <c:pt idx="136">
                  <c:v>2.4425179999999997</c:v>
                </c:pt>
                <c:pt idx="137">
                  <c:v>2.3284219999999998</c:v>
                </c:pt>
                <c:pt idx="138">
                  <c:v>2.2463380000000002</c:v>
                </c:pt>
                <c:pt idx="139">
                  <c:v>2.1612640000000001</c:v>
                </c:pt>
                <c:pt idx="140">
                  <c:v>2.0731980000000001</c:v>
                </c:pt>
                <c:pt idx="141">
                  <c:v>1.9941390000000001</c:v>
                </c:pt>
                <c:pt idx="142">
                  <c:v>1.8520380000000001</c:v>
                </c:pt>
                <c:pt idx="143">
                  <c:v>1.7019351</c:v>
                </c:pt>
                <c:pt idx="144">
                  <c:v>1.5748516000000001</c:v>
                </c:pt>
                <c:pt idx="145">
                  <c:v>1.4657825</c:v>
                </c:pt>
                <c:pt idx="146">
                  <c:v>1.3707242000000002</c:v>
                </c:pt>
                <c:pt idx="147">
                  <c:v>1.2876742999999999</c:v>
                </c:pt>
                <c:pt idx="148">
                  <c:v>1.2136312</c:v>
                </c:pt>
                <c:pt idx="149">
                  <c:v>1.1475934999999999</c:v>
                </c:pt>
                <c:pt idx="150">
                  <c:v>1.0885603000000001</c:v>
                </c:pt>
                <c:pt idx="151">
                  <c:v>0.98650419999999994</c:v>
                </c:pt>
                <c:pt idx="152">
                  <c:v>0.90215879999999993</c:v>
                </c:pt>
                <c:pt idx="153">
                  <c:v>0.83132119999999998</c:v>
                </c:pt>
                <c:pt idx="154">
                  <c:v>0.77108960000000004</c:v>
                </c:pt>
                <c:pt idx="155">
                  <c:v>0.71936250000000002</c:v>
                </c:pt>
                <c:pt idx="156">
                  <c:v>0.67453920000000001</c:v>
                </c:pt>
                <c:pt idx="157">
                  <c:v>0.60100070000000005</c:v>
                </c:pt>
                <c:pt idx="158">
                  <c:v>0.54337040000000003</c:v>
                </c:pt>
                <c:pt idx="159">
                  <c:v>0.49724590000000002</c:v>
                </c:pt>
                <c:pt idx="160">
                  <c:v>0.45952559999999998</c:v>
                </c:pt>
                <c:pt idx="161">
                  <c:v>0.4281085</c:v>
                </c:pt>
                <c:pt idx="162">
                  <c:v>0.40139390000000003</c:v>
                </c:pt>
                <c:pt idx="163">
                  <c:v>0.37838129999999998</c:v>
                </c:pt>
                <c:pt idx="164">
                  <c:v>0.35827029999999999</c:v>
                </c:pt>
                <c:pt idx="165">
                  <c:v>0.34036070000000002</c:v>
                </c:pt>
                <c:pt idx="166">
                  <c:v>0.32425209999999999</c:v>
                </c:pt>
                <c:pt idx="167">
                  <c:v>0.30944440000000001</c:v>
                </c:pt>
                <c:pt idx="168">
                  <c:v>0.28293119999999999</c:v>
                </c:pt>
                <c:pt idx="169">
                  <c:v>0.25591780000000003</c:v>
                </c:pt>
                <c:pt idx="170">
                  <c:v>0.2347071</c:v>
                </c:pt>
                <c:pt idx="171">
                  <c:v>0.21709814999999999</c:v>
                </c:pt>
                <c:pt idx="172">
                  <c:v>0.20229065999999998</c:v>
                </c:pt>
                <c:pt idx="173">
                  <c:v>0.18958427</c:v>
                </c:pt>
                <c:pt idx="174">
                  <c:v>0.17857874999999998</c:v>
                </c:pt>
                <c:pt idx="175">
                  <c:v>0.16897393999999999</c:v>
                </c:pt>
                <c:pt idx="176">
                  <c:v>0.16046969999999999</c:v>
                </c:pt>
                <c:pt idx="177">
                  <c:v>0.14616257000000002</c:v>
                </c:pt>
                <c:pt idx="178">
                  <c:v>0.13445682</c:v>
                </c:pt>
                <c:pt idx="179">
                  <c:v>0.12485206</c:v>
                </c:pt>
                <c:pt idx="180">
                  <c:v>0.11674807</c:v>
                </c:pt>
                <c:pt idx="181">
                  <c:v>0.10984466</c:v>
                </c:pt>
                <c:pt idx="182">
                  <c:v>0.10384172</c:v>
                </c:pt>
                <c:pt idx="183">
                  <c:v>9.4036900000000007E-2</c:v>
                </c:pt>
                <c:pt idx="184">
                  <c:v>8.6303110000000002E-2</c:v>
                </c:pt>
                <c:pt idx="185">
                  <c:v>8.0040050000000001E-2</c:v>
                </c:pt>
                <c:pt idx="186">
                  <c:v>7.4877520000000003E-2</c:v>
                </c:pt>
                <c:pt idx="187">
                  <c:v>7.0545399999999994E-2</c:v>
                </c:pt>
                <c:pt idx="188">
                  <c:v>6.6853590000000004E-2</c:v>
                </c:pt>
                <c:pt idx="189">
                  <c:v>6.3672030000000004E-2</c:v>
                </c:pt>
                <c:pt idx="190">
                  <c:v>6.091067E-2</c:v>
                </c:pt>
                <c:pt idx="191">
                  <c:v>5.847948E-2</c:v>
                </c:pt>
                <c:pt idx="192">
                  <c:v>5.6328419999999997E-2</c:v>
                </c:pt>
                <c:pt idx="193">
                  <c:v>5.4417469999999996E-2</c:v>
                </c:pt>
                <c:pt idx="194">
                  <c:v>5.1155849999999996E-2</c:v>
                </c:pt>
                <c:pt idx="195">
                  <c:v>4.7884210000000003E-2</c:v>
                </c:pt>
                <c:pt idx="196">
                  <c:v>4.5272890000000003E-2</c:v>
                </c:pt>
                <c:pt idx="197">
                  <c:v>4.3141800000000001E-2</c:v>
                </c:pt>
                <c:pt idx="198">
                  <c:v>4.1370879999999999E-2</c:v>
                </c:pt>
                <c:pt idx="199">
                  <c:v>3.9880110000000003E-2</c:v>
                </c:pt>
                <c:pt idx="200">
                  <c:v>3.8609434000000005E-2</c:v>
                </c:pt>
                <c:pt idx="201">
                  <c:v>3.7518848E-2</c:v>
                </c:pt>
                <c:pt idx="202">
                  <c:v>3.6568333000000001E-2</c:v>
                </c:pt>
                <c:pt idx="203">
                  <c:v>3.5017469000000002E-2</c:v>
                </c:pt>
                <c:pt idx="204">
                  <c:v>3.3806771999999999E-2</c:v>
                </c:pt>
                <c:pt idx="205">
                  <c:v>3.2836197999999997E-2</c:v>
                </c:pt>
                <c:pt idx="206">
                  <c:v>3.2055716000000005E-2</c:v>
                </c:pt>
                <c:pt idx="207">
                  <c:v>3.1415304999999998E-2</c:v>
                </c:pt>
                <c:pt idx="208">
                  <c:v>3.0884951000000001E-2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C3-4AE7-9B9D-6B724327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76200"/>
        <c:axId val="479979336"/>
      </c:scatterChart>
      <c:valAx>
        <c:axId val="47997620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79336"/>
        <c:crosses val="autoZero"/>
        <c:crossBetween val="midCat"/>
        <c:majorUnit val="10"/>
      </c:valAx>
      <c:valAx>
        <c:axId val="47997933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762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srim7Be_Kapton!$P$5</c:f>
          <c:strCache>
            <c:ptCount val="1"/>
            <c:pt idx="0">
              <c:v>srim7Be_Kapton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srim7Be_Kapton!$D$20:$D$228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srim7Be_Kapton!$J$20:$J$228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1.5E-3</c:v>
                </c:pt>
                <c:pt idx="5">
                  <c:v>1.6000000000000001E-3</c:v>
                </c:pt>
                <c:pt idx="6">
                  <c:v>1.7000000000000001E-3</c:v>
                </c:pt>
                <c:pt idx="7">
                  <c:v>1.8E-3</c:v>
                </c:pt>
                <c:pt idx="8">
                  <c:v>1.9E-3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2.3E-3</c:v>
                </c:pt>
                <c:pt idx="13">
                  <c:v>2.5000000000000001E-3</c:v>
                </c:pt>
                <c:pt idx="14">
                  <c:v>2.7000000000000001E-3</c:v>
                </c:pt>
                <c:pt idx="15">
                  <c:v>2.8E-3</c:v>
                </c:pt>
                <c:pt idx="16">
                  <c:v>3.0000000000000001E-3</c:v>
                </c:pt>
                <c:pt idx="17">
                  <c:v>3.2000000000000002E-3</c:v>
                </c:pt>
                <c:pt idx="18">
                  <c:v>3.4000000000000002E-3</c:v>
                </c:pt>
                <c:pt idx="19">
                  <c:v>3.5999999999999999E-3</c:v>
                </c:pt>
                <c:pt idx="20">
                  <c:v>3.8E-3</c:v>
                </c:pt>
                <c:pt idx="21">
                  <c:v>4.1000000000000003E-3</c:v>
                </c:pt>
                <c:pt idx="22">
                  <c:v>4.4999999999999997E-3</c:v>
                </c:pt>
                <c:pt idx="23">
                  <c:v>4.8000000000000004E-3</c:v>
                </c:pt>
                <c:pt idx="24">
                  <c:v>5.1999999999999998E-3</c:v>
                </c:pt>
                <c:pt idx="25">
                  <c:v>5.4999999999999997E-3</c:v>
                </c:pt>
                <c:pt idx="26">
                  <c:v>5.8000000000000005E-3</c:v>
                </c:pt>
                <c:pt idx="27">
                  <c:v>6.5000000000000006E-3</c:v>
                </c:pt>
                <c:pt idx="28">
                  <c:v>7.1999999999999998E-3</c:v>
                </c:pt>
                <c:pt idx="29">
                  <c:v>7.9000000000000008E-3</c:v>
                </c:pt>
                <c:pt idx="30">
                  <c:v>8.5000000000000006E-3</c:v>
                </c:pt>
                <c:pt idx="31">
                  <c:v>9.1999999999999998E-3</c:v>
                </c:pt>
                <c:pt idx="32">
                  <c:v>9.9000000000000008E-3</c:v>
                </c:pt>
                <c:pt idx="33">
                  <c:v>1.0499999999999999E-2</c:v>
                </c:pt>
                <c:pt idx="34">
                  <c:v>1.12E-2</c:v>
                </c:pt>
                <c:pt idx="35">
                  <c:v>1.1899999999999999E-2</c:v>
                </c:pt>
                <c:pt idx="36">
                  <c:v>1.2500000000000001E-2</c:v>
                </c:pt>
                <c:pt idx="37">
                  <c:v>1.32E-2</c:v>
                </c:pt>
                <c:pt idx="38">
                  <c:v>1.4499999999999999E-2</c:v>
                </c:pt>
                <c:pt idx="39">
                  <c:v>1.6199999999999999E-2</c:v>
                </c:pt>
                <c:pt idx="40">
                  <c:v>1.7899999999999999E-2</c:v>
                </c:pt>
                <c:pt idx="41">
                  <c:v>1.9599999999999999E-2</c:v>
                </c:pt>
                <c:pt idx="42">
                  <c:v>2.1299999999999999E-2</c:v>
                </c:pt>
                <c:pt idx="43">
                  <c:v>2.3E-2</c:v>
                </c:pt>
                <c:pt idx="44">
                  <c:v>2.47E-2</c:v>
                </c:pt>
                <c:pt idx="45">
                  <c:v>2.64E-2</c:v>
                </c:pt>
                <c:pt idx="46">
                  <c:v>2.8100000000000003E-2</c:v>
                </c:pt>
                <c:pt idx="47">
                  <c:v>3.15E-2</c:v>
                </c:pt>
                <c:pt idx="48">
                  <c:v>3.4999999999999996E-2</c:v>
                </c:pt>
                <c:pt idx="49">
                  <c:v>3.85E-2</c:v>
                </c:pt>
                <c:pt idx="50">
                  <c:v>4.1999999999999996E-2</c:v>
                </c:pt>
                <c:pt idx="51">
                  <c:v>4.5499999999999999E-2</c:v>
                </c:pt>
                <c:pt idx="52">
                  <c:v>4.9000000000000002E-2</c:v>
                </c:pt>
                <c:pt idx="53">
                  <c:v>5.6000000000000008E-2</c:v>
                </c:pt>
                <c:pt idx="54">
                  <c:v>6.3E-2</c:v>
                </c:pt>
                <c:pt idx="55">
                  <c:v>6.9999999999999993E-2</c:v>
                </c:pt>
                <c:pt idx="56">
                  <c:v>7.6999999999999999E-2</c:v>
                </c:pt>
                <c:pt idx="57">
                  <c:v>8.3999999999999991E-2</c:v>
                </c:pt>
                <c:pt idx="58">
                  <c:v>9.0900000000000009E-2</c:v>
                </c:pt>
                <c:pt idx="59">
                  <c:v>9.7799999999999998E-2</c:v>
                </c:pt>
                <c:pt idx="60">
                  <c:v>0.1048</c:v>
                </c:pt>
                <c:pt idx="61">
                  <c:v>0.11180000000000001</c:v>
                </c:pt>
                <c:pt idx="62">
                  <c:v>0.11890000000000001</c:v>
                </c:pt>
                <c:pt idx="63">
                  <c:v>0.126</c:v>
                </c:pt>
                <c:pt idx="64">
                  <c:v>0.14030000000000001</c:v>
                </c:pt>
                <c:pt idx="65">
                  <c:v>0.158</c:v>
                </c:pt>
                <c:pt idx="66">
                  <c:v>0.1754</c:v>
                </c:pt>
                <c:pt idx="67">
                  <c:v>0.19239999999999999</c:v>
                </c:pt>
                <c:pt idx="68">
                  <c:v>0.20910000000000001</c:v>
                </c:pt>
                <c:pt idx="69">
                  <c:v>0.22539999999999999</c:v>
                </c:pt>
                <c:pt idx="70">
                  <c:v>0.24129999999999999</c:v>
                </c:pt>
                <c:pt idx="71">
                  <c:v>0.25690000000000002</c:v>
                </c:pt>
                <c:pt idx="72">
                  <c:v>0.27210000000000001</c:v>
                </c:pt>
                <c:pt idx="73">
                  <c:v>0.30159999999999998</c:v>
                </c:pt>
                <c:pt idx="74">
                  <c:v>0.32999999999999996</c:v>
                </c:pt>
                <c:pt idx="75">
                  <c:v>0.35750000000000004</c:v>
                </c:pt>
                <c:pt idx="76">
                  <c:v>0.3841</c:v>
                </c:pt>
                <c:pt idx="77">
                  <c:v>0.41010000000000002</c:v>
                </c:pt>
                <c:pt idx="78">
                  <c:v>0.43540000000000001</c:v>
                </c:pt>
                <c:pt idx="79">
                  <c:v>0.48449999999999999</c:v>
                </c:pt>
                <c:pt idx="80">
                  <c:v>0.53190000000000004</c:v>
                </c:pt>
                <c:pt idx="81">
                  <c:v>0.57779999999999998</c:v>
                </c:pt>
                <c:pt idx="82">
                  <c:v>0.62249999999999994</c:v>
                </c:pt>
                <c:pt idx="83">
                  <c:v>0.66609999999999991</c:v>
                </c:pt>
                <c:pt idx="84">
                  <c:v>0.70860000000000001</c:v>
                </c:pt>
                <c:pt idx="85">
                  <c:v>0.75029999999999997</c:v>
                </c:pt>
                <c:pt idx="86">
                  <c:v>0.79100000000000004</c:v>
                </c:pt>
                <c:pt idx="87">
                  <c:v>0.83079999999999998</c:v>
                </c:pt>
                <c:pt idx="88">
                  <c:v>0.86980000000000002</c:v>
                </c:pt>
                <c:pt idx="89">
                  <c:v>0.90809999999999991</c:v>
                </c:pt>
                <c:pt idx="90">
                  <c:v>0.98230000000000006</c:v>
                </c:pt>
                <c:pt idx="91" formatCode="0.00">
                  <c:v>1.07</c:v>
                </c:pt>
                <c:pt idx="92" formatCode="0.00">
                  <c:v>1.1599999999999999</c:v>
                </c:pt>
                <c:pt idx="93" formatCode="0.00">
                  <c:v>1.24</c:v>
                </c:pt>
                <c:pt idx="94" formatCode="0.00">
                  <c:v>1.32</c:v>
                </c:pt>
                <c:pt idx="95" formatCode="0.00">
                  <c:v>1.39</c:v>
                </c:pt>
                <c:pt idx="96" formatCode="0.00">
                  <c:v>1.46</c:v>
                </c:pt>
                <c:pt idx="97" formatCode="0.00">
                  <c:v>1.53</c:v>
                </c:pt>
                <c:pt idx="98" formatCode="0.00">
                  <c:v>1.6</c:v>
                </c:pt>
                <c:pt idx="99" formatCode="0.00">
                  <c:v>1.73</c:v>
                </c:pt>
                <c:pt idx="100" formatCode="0.00">
                  <c:v>1.86</c:v>
                </c:pt>
                <c:pt idx="101" formatCode="0.00">
                  <c:v>1.98</c:v>
                </c:pt>
                <c:pt idx="102" formatCode="0.00">
                  <c:v>2.09</c:v>
                </c:pt>
                <c:pt idx="103" formatCode="0.00">
                  <c:v>2.2000000000000002</c:v>
                </c:pt>
                <c:pt idx="104" formatCode="0.00">
                  <c:v>2.2999999999999998</c:v>
                </c:pt>
                <c:pt idx="105" formatCode="0.00">
                  <c:v>2.5</c:v>
                </c:pt>
                <c:pt idx="106" formatCode="0.00">
                  <c:v>2.69</c:v>
                </c:pt>
                <c:pt idx="107" formatCode="0.00">
                  <c:v>2.87</c:v>
                </c:pt>
                <c:pt idx="108" formatCode="0.00">
                  <c:v>3.05</c:v>
                </c:pt>
                <c:pt idx="109" formatCode="0.00">
                  <c:v>3.22</c:v>
                </c:pt>
                <c:pt idx="110" formatCode="0.00">
                  <c:v>3.38</c:v>
                </c:pt>
                <c:pt idx="111" formatCode="0.00">
                  <c:v>3.55</c:v>
                </c:pt>
                <c:pt idx="112" formatCode="0.00">
                  <c:v>3.71</c:v>
                </c:pt>
                <c:pt idx="113" formatCode="0.00">
                  <c:v>3.87</c:v>
                </c:pt>
                <c:pt idx="114" formatCode="0.00">
                  <c:v>4.0199999999999996</c:v>
                </c:pt>
                <c:pt idx="115" formatCode="0.00">
                  <c:v>4.18</c:v>
                </c:pt>
                <c:pt idx="116" formatCode="0.00">
                  <c:v>4.49</c:v>
                </c:pt>
                <c:pt idx="117" formatCode="0.00">
                  <c:v>4.87</c:v>
                </c:pt>
                <c:pt idx="118" formatCode="0.00">
                  <c:v>5.26</c:v>
                </c:pt>
                <c:pt idx="119" formatCode="0.00">
                  <c:v>5.65</c:v>
                </c:pt>
                <c:pt idx="120" formatCode="0.00">
                  <c:v>6.04</c:v>
                </c:pt>
                <c:pt idx="121" formatCode="0.00">
                  <c:v>6.43</c:v>
                </c:pt>
                <c:pt idx="122" formatCode="0.00">
                  <c:v>6.83</c:v>
                </c:pt>
                <c:pt idx="123" formatCode="0.00">
                  <c:v>7.23</c:v>
                </c:pt>
                <c:pt idx="124" formatCode="0.00">
                  <c:v>7.65</c:v>
                </c:pt>
                <c:pt idx="125" formatCode="0.00">
                  <c:v>8.49</c:v>
                </c:pt>
                <c:pt idx="126" formatCode="0.00">
                  <c:v>9.36</c:v>
                </c:pt>
                <c:pt idx="127" formatCode="0.00">
                  <c:v>10.26</c:v>
                </c:pt>
                <c:pt idx="128" formatCode="0.00">
                  <c:v>11.2</c:v>
                </c:pt>
                <c:pt idx="129" formatCode="0.00">
                  <c:v>12.17</c:v>
                </c:pt>
                <c:pt idx="130" formatCode="0.00">
                  <c:v>13.17</c:v>
                </c:pt>
                <c:pt idx="131" formatCode="0.00">
                  <c:v>15.28</c:v>
                </c:pt>
                <c:pt idx="132" formatCode="0.00">
                  <c:v>17.53</c:v>
                </c:pt>
                <c:pt idx="133" formatCode="0.00">
                  <c:v>19.920000000000002</c:v>
                </c:pt>
                <c:pt idx="134" formatCode="0.00">
                  <c:v>22.45</c:v>
                </c:pt>
                <c:pt idx="135" formatCode="0.00">
                  <c:v>25.12</c:v>
                </c:pt>
                <c:pt idx="136" formatCode="0.00">
                  <c:v>27.93</c:v>
                </c:pt>
                <c:pt idx="137" formatCode="0.00">
                  <c:v>30.88</c:v>
                </c:pt>
                <c:pt idx="138" formatCode="0.00">
                  <c:v>33.96</c:v>
                </c:pt>
                <c:pt idx="139" formatCode="0.00">
                  <c:v>37.159999999999997</c:v>
                </c:pt>
                <c:pt idx="140" formatCode="0.00">
                  <c:v>40.479999999999997</c:v>
                </c:pt>
                <c:pt idx="141" formatCode="0.00">
                  <c:v>43.95</c:v>
                </c:pt>
                <c:pt idx="142" formatCode="0.00">
                  <c:v>51.28</c:v>
                </c:pt>
                <c:pt idx="143" formatCode="0.00">
                  <c:v>61.19</c:v>
                </c:pt>
                <c:pt idx="144" formatCode="0.00">
                  <c:v>71.95</c:v>
                </c:pt>
                <c:pt idx="145" formatCode="0.00">
                  <c:v>83.54</c:v>
                </c:pt>
                <c:pt idx="146" formatCode="0.00">
                  <c:v>95.96</c:v>
                </c:pt>
                <c:pt idx="147" formatCode="0.00">
                  <c:v>109.21</c:v>
                </c:pt>
                <c:pt idx="148" formatCode="0.00">
                  <c:v>123.3</c:v>
                </c:pt>
                <c:pt idx="149" formatCode="0.00">
                  <c:v>138.22</c:v>
                </c:pt>
                <c:pt idx="150" formatCode="0.00">
                  <c:v>153.97</c:v>
                </c:pt>
                <c:pt idx="151" formatCode="0.00">
                  <c:v>187.97</c:v>
                </c:pt>
                <c:pt idx="152" formatCode="0.00">
                  <c:v>225.31</c:v>
                </c:pt>
                <c:pt idx="153" formatCode="0.00">
                  <c:v>265.98</c:v>
                </c:pt>
                <c:pt idx="154" formatCode="0.00">
                  <c:v>309.97000000000003</c:v>
                </c:pt>
                <c:pt idx="155" formatCode="0.00">
                  <c:v>357.26</c:v>
                </c:pt>
                <c:pt idx="156" formatCode="0.00">
                  <c:v>407.82</c:v>
                </c:pt>
                <c:pt idx="157" formatCode="0.00">
                  <c:v>518.47</c:v>
                </c:pt>
                <c:pt idx="158" formatCode="0.00">
                  <c:v>641.74</c:v>
                </c:pt>
                <c:pt idx="159" formatCode="0.00">
                  <c:v>777.26</c:v>
                </c:pt>
                <c:pt idx="160" formatCode="0.00">
                  <c:v>924.63</c:v>
                </c:pt>
                <c:pt idx="161" formatCode="0.00">
                  <c:v>1080</c:v>
                </c:pt>
                <c:pt idx="162" formatCode="0.00">
                  <c:v>1250</c:v>
                </c:pt>
                <c:pt idx="163" formatCode="0.00">
                  <c:v>1430</c:v>
                </c:pt>
                <c:pt idx="164" formatCode="0.00">
                  <c:v>1630</c:v>
                </c:pt>
                <c:pt idx="165" formatCode="0.00">
                  <c:v>1830</c:v>
                </c:pt>
                <c:pt idx="166" formatCode="0.00">
                  <c:v>2040</c:v>
                </c:pt>
                <c:pt idx="167" formatCode="0.00">
                  <c:v>2260</c:v>
                </c:pt>
                <c:pt idx="168" formatCode="0.0">
                  <c:v>2740</c:v>
                </c:pt>
                <c:pt idx="169" formatCode="0.0">
                  <c:v>3390</c:v>
                </c:pt>
                <c:pt idx="170" formatCode="0.0">
                  <c:v>4110</c:v>
                </c:pt>
                <c:pt idx="171" formatCode="0.0">
                  <c:v>4890</c:v>
                </c:pt>
                <c:pt idx="172" formatCode="0.0">
                  <c:v>5730</c:v>
                </c:pt>
                <c:pt idx="173" formatCode="0.0">
                  <c:v>6630</c:v>
                </c:pt>
                <c:pt idx="174" formatCode="0.0">
                  <c:v>7590</c:v>
                </c:pt>
                <c:pt idx="175" formatCode="0.0">
                  <c:v>8600</c:v>
                </c:pt>
                <c:pt idx="176" formatCode="0.0">
                  <c:v>9670</c:v>
                </c:pt>
                <c:pt idx="177" formatCode="0.0">
                  <c:v>11970</c:v>
                </c:pt>
                <c:pt idx="178" formatCode="0.0">
                  <c:v>14480</c:v>
                </c:pt>
                <c:pt idx="179" formatCode="0.0">
                  <c:v>17200</c:v>
                </c:pt>
                <c:pt idx="180" formatCode="0.0">
                  <c:v>20120</c:v>
                </c:pt>
                <c:pt idx="181" formatCode="0.0">
                  <c:v>23230</c:v>
                </c:pt>
                <c:pt idx="182" formatCode="0.0">
                  <c:v>26530</c:v>
                </c:pt>
                <c:pt idx="183" formatCode="0.0">
                  <c:v>33650</c:v>
                </c:pt>
                <c:pt idx="184" formatCode="0.0">
                  <c:v>41470</c:v>
                </c:pt>
                <c:pt idx="185" formatCode="0.0">
                  <c:v>49950</c:v>
                </c:pt>
                <c:pt idx="186" formatCode="0.0">
                  <c:v>59050</c:v>
                </c:pt>
                <c:pt idx="187" formatCode="0.0">
                  <c:v>68740</c:v>
                </c:pt>
                <c:pt idx="188" formatCode="0.0">
                  <c:v>79000</c:v>
                </c:pt>
                <c:pt idx="189" formatCode="0.0">
                  <c:v>89790</c:v>
                </c:pt>
                <c:pt idx="190" formatCode="0.0">
                  <c:v>101100</c:v>
                </c:pt>
                <c:pt idx="191" formatCode="0.0">
                  <c:v>112900</c:v>
                </c:pt>
                <c:pt idx="192" formatCode="0.0">
                  <c:v>125170</c:v>
                </c:pt>
                <c:pt idx="193" formatCode="0.0">
                  <c:v>137900</c:v>
                </c:pt>
                <c:pt idx="194" formatCode="0.0">
                  <c:v>164600</c:v>
                </c:pt>
                <c:pt idx="195" formatCode="0.0">
                  <c:v>200180</c:v>
                </c:pt>
                <c:pt idx="196" formatCode="0.0">
                  <c:v>238000</c:v>
                </c:pt>
                <c:pt idx="197" formatCode="0.0">
                  <c:v>277850</c:v>
                </c:pt>
                <c:pt idx="198" formatCode="0.0">
                  <c:v>319530</c:v>
                </c:pt>
                <c:pt idx="199" formatCode="0.0">
                  <c:v>362890</c:v>
                </c:pt>
                <c:pt idx="200" formatCode="0.0">
                  <c:v>407760</c:v>
                </c:pt>
                <c:pt idx="201" formatCode="0.0">
                  <c:v>454030</c:v>
                </c:pt>
                <c:pt idx="202" formatCode="0.0">
                  <c:v>501560</c:v>
                </c:pt>
                <c:pt idx="203" formatCode="0.0">
                  <c:v>599970</c:v>
                </c:pt>
                <c:pt idx="204" formatCode="0.0">
                  <c:v>702320</c:v>
                </c:pt>
                <c:pt idx="205" formatCode="0.0">
                  <c:v>808020</c:v>
                </c:pt>
                <c:pt idx="206" formatCode="0.0">
                  <c:v>916550</c:v>
                </c:pt>
                <c:pt idx="207" formatCode="0">
                  <c:v>1030000</c:v>
                </c:pt>
                <c:pt idx="208" formatCode="0">
                  <c:v>1140000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ED-48F4-B12E-4BCF85918DD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srim7Be_Kapton!$M$20:$M$228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2.7000000000000001E-3</c:v>
                </c:pt>
                <c:pt idx="22">
                  <c:v>2.9000000000000002E-3</c:v>
                </c:pt>
                <c:pt idx="23">
                  <c:v>3.0999999999999999E-3</c:v>
                </c:pt>
                <c:pt idx="24">
                  <c:v>3.3E-3</c:v>
                </c:pt>
                <c:pt idx="25">
                  <c:v>3.5000000000000005E-3</c:v>
                </c:pt>
                <c:pt idx="26">
                  <c:v>3.6999999999999997E-3</c:v>
                </c:pt>
                <c:pt idx="27">
                  <c:v>4.0000000000000001E-3</c:v>
                </c:pt>
                <c:pt idx="28">
                  <c:v>4.3999999999999994E-3</c:v>
                </c:pt>
                <c:pt idx="29">
                  <c:v>4.7000000000000002E-3</c:v>
                </c:pt>
                <c:pt idx="30">
                  <c:v>5.0999999999999995E-3</c:v>
                </c:pt>
                <c:pt idx="31">
                  <c:v>5.4000000000000003E-3</c:v>
                </c:pt>
                <c:pt idx="32">
                  <c:v>5.8000000000000005E-3</c:v>
                </c:pt>
                <c:pt idx="33">
                  <c:v>6.0999999999999995E-3</c:v>
                </c:pt>
                <c:pt idx="34">
                  <c:v>6.4000000000000003E-3</c:v>
                </c:pt>
                <c:pt idx="35">
                  <c:v>6.8000000000000005E-3</c:v>
                </c:pt>
                <c:pt idx="36">
                  <c:v>7.0999999999999995E-3</c:v>
                </c:pt>
                <c:pt idx="37">
                  <c:v>7.3999999999999995E-3</c:v>
                </c:pt>
                <c:pt idx="38">
                  <c:v>8.0999999999999996E-3</c:v>
                </c:pt>
                <c:pt idx="39">
                  <c:v>8.7999999999999988E-3</c:v>
                </c:pt>
                <c:pt idx="40">
                  <c:v>9.6000000000000009E-3</c:v>
                </c:pt>
                <c:pt idx="41">
                  <c:v>1.04E-2</c:v>
                </c:pt>
                <c:pt idx="42">
                  <c:v>1.11E-2</c:v>
                </c:pt>
                <c:pt idx="43">
                  <c:v>1.1899999999999999E-2</c:v>
                </c:pt>
                <c:pt idx="44">
                  <c:v>1.26E-2</c:v>
                </c:pt>
                <c:pt idx="45">
                  <c:v>1.3300000000000001E-2</c:v>
                </c:pt>
                <c:pt idx="46">
                  <c:v>1.4000000000000002E-2</c:v>
                </c:pt>
                <c:pt idx="47">
                  <c:v>1.54E-2</c:v>
                </c:pt>
                <c:pt idx="48">
                  <c:v>1.67E-2</c:v>
                </c:pt>
                <c:pt idx="49">
                  <c:v>1.7999999999999999E-2</c:v>
                </c:pt>
                <c:pt idx="50">
                  <c:v>1.9300000000000001E-2</c:v>
                </c:pt>
                <c:pt idx="51">
                  <c:v>2.0499999999999997E-2</c:v>
                </c:pt>
                <c:pt idx="52">
                  <c:v>2.18E-2</c:v>
                </c:pt>
                <c:pt idx="53">
                  <c:v>2.41E-2</c:v>
                </c:pt>
                <c:pt idx="54">
                  <c:v>2.63E-2</c:v>
                </c:pt>
                <c:pt idx="55">
                  <c:v>2.8499999999999998E-2</c:v>
                </c:pt>
                <c:pt idx="56">
                  <c:v>3.0499999999999999E-2</c:v>
                </c:pt>
                <c:pt idx="57">
                  <c:v>3.2500000000000001E-2</c:v>
                </c:pt>
                <c:pt idx="58">
                  <c:v>3.44E-2</c:v>
                </c:pt>
                <c:pt idx="59">
                  <c:v>3.6199999999999996E-2</c:v>
                </c:pt>
                <c:pt idx="60">
                  <c:v>3.7999999999999999E-2</c:v>
                </c:pt>
                <c:pt idx="61">
                  <c:v>3.9699999999999999E-2</c:v>
                </c:pt>
                <c:pt idx="62">
                  <c:v>4.1499999999999995E-2</c:v>
                </c:pt>
                <c:pt idx="63">
                  <c:v>4.3200000000000002E-2</c:v>
                </c:pt>
                <c:pt idx="64">
                  <c:v>4.6400000000000004E-2</c:v>
                </c:pt>
                <c:pt idx="65">
                  <c:v>5.0299999999999997E-2</c:v>
                </c:pt>
                <c:pt idx="66">
                  <c:v>5.3800000000000001E-2</c:v>
                </c:pt>
                <c:pt idx="67">
                  <c:v>5.7099999999999998E-2</c:v>
                </c:pt>
                <c:pt idx="68">
                  <c:v>6.0100000000000001E-2</c:v>
                </c:pt>
                <c:pt idx="69">
                  <c:v>6.2899999999999998E-2</c:v>
                </c:pt>
                <c:pt idx="70">
                  <c:v>6.5500000000000003E-2</c:v>
                </c:pt>
                <c:pt idx="71">
                  <c:v>6.7900000000000002E-2</c:v>
                </c:pt>
                <c:pt idx="72">
                  <c:v>7.0199999999999999E-2</c:v>
                </c:pt>
                <c:pt idx="73">
                  <c:v>7.4300000000000005E-2</c:v>
                </c:pt>
                <c:pt idx="74">
                  <c:v>7.8E-2</c:v>
                </c:pt>
                <c:pt idx="75">
                  <c:v>8.1299999999999997E-2</c:v>
                </c:pt>
                <c:pt idx="76">
                  <c:v>8.4199999999999997E-2</c:v>
                </c:pt>
                <c:pt idx="77">
                  <c:v>8.6999999999999994E-2</c:v>
                </c:pt>
                <c:pt idx="78">
                  <c:v>8.9499999999999996E-2</c:v>
                </c:pt>
                <c:pt idx="79">
                  <c:v>9.4E-2</c:v>
                </c:pt>
                <c:pt idx="80">
                  <c:v>9.8000000000000004E-2</c:v>
                </c:pt>
                <c:pt idx="81">
                  <c:v>0.1016</c:v>
                </c:pt>
                <c:pt idx="82">
                  <c:v>0.1048</c:v>
                </c:pt>
                <c:pt idx="83">
                  <c:v>0.10769999999999999</c:v>
                </c:pt>
                <c:pt idx="84">
                  <c:v>0.1103</c:v>
                </c:pt>
                <c:pt idx="85">
                  <c:v>0.11279999999999998</c:v>
                </c:pt>
                <c:pt idx="86">
                  <c:v>0.11499999999999999</c:v>
                </c:pt>
                <c:pt idx="87">
                  <c:v>0.11710000000000001</c:v>
                </c:pt>
                <c:pt idx="88">
                  <c:v>0.11910000000000001</c:v>
                </c:pt>
                <c:pt idx="89">
                  <c:v>0.12090000000000001</c:v>
                </c:pt>
                <c:pt idx="90">
                  <c:v>0.1244</c:v>
                </c:pt>
                <c:pt idx="91">
                  <c:v>0.1283</c:v>
                </c:pt>
                <c:pt idx="92">
                  <c:v>0.13169999999999998</c:v>
                </c:pt>
                <c:pt idx="93">
                  <c:v>0.13469999999999999</c:v>
                </c:pt>
                <c:pt idx="94">
                  <c:v>0.13740000000000002</c:v>
                </c:pt>
                <c:pt idx="95">
                  <c:v>0.13979999999999998</c:v>
                </c:pt>
                <c:pt idx="96">
                  <c:v>0.1419</c:v>
                </c:pt>
                <c:pt idx="97">
                  <c:v>0.1439</c:v>
                </c:pt>
                <c:pt idx="98">
                  <c:v>0.14560000000000001</c:v>
                </c:pt>
                <c:pt idx="99">
                  <c:v>0.14930000000000002</c:v>
                </c:pt>
                <c:pt idx="100">
                  <c:v>0.1525</c:v>
                </c:pt>
                <c:pt idx="101">
                  <c:v>0.1552</c:v>
                </c:pt>
                <c:pt idx="102">
                  <c:v>0.15770000000000001</c:v>
                </c:pt>
                <c:pt idx="103">
                  <c:v>0.1598</c:v>
                </c:pt>
                <c:pt idx="104">
                  <c:v>0.1618</c:v>
                </c:pt>
                <c:pt idx="105">
                  <c:v>0.16639999999999999</c:v>
                </c:pt>
                <c:pt idx="106">
                  <c:v>0.17030000000000001</c:v>
                </c:pt>
                <c:pt idx="107">
                  <c:v>0.17380000000000001</c:v>
                </c:pt>
                <c:pt idx="108">
                  <c:v>0.1769</c:v>
                </c:pt>
                <c:pt idx="109">
                  <c:v>0.1797</c:v>
                </c:pt>
                <c:pt idx="110">
                  <c:v>0.18229999999999999</c:v>
                </c:pt>
                <c:pt idx="111">
                  <c:v>0.18480000000000002</c:v>
                </c:pt>
                <c:pt idx="112">
                  <c:v>0.18709999999999999</c:v>
                </c:pt>
                <c:pt idx="113">
                  <c:v>0.1893</c:v>
                </c:pt>
                <c:pt idx="114">
                  <c:v>0.19139999999999999</c:v>
                </c:pt>
                <c:pt idx="115">
                  <c:v>0.19339999999999999</c:v>
                </c:pt>
                <c:pt idx="116">
                  <c:v>0.1996</c:v>
                </c:pt>
                <c:pt idx="117">
                  <c:v>0.20849999999999999</c:v>
                </c:pt>
                <c:pt idx="118">
                  <c:v>0.21690000000000001</c:v>
                </c:pt>
                <c:pt idx="119">
                  <c:v>0.22500000000000001</c:v>
                </c:pt>
                <c:pt idx="120">
                  <c:v>0.23290000000000002</c:v>
                </c:pt>
                <c:pt idx="121">
                  <c:v>0.2407</c:v>
                </c:pt>
                <c:pt idx="122">
                  <c:v>0.24840000000000001</c:v>
                </c:pt>
                <c:pt idx="123">
                  <c:v>0.25600000000000001</c:v>
                </c:pt>
                <c:pt idx="124">
                  <c:v>0.2636</c:v>
                </c:pt>
                <c:pt idx="125">
                  <c:v>0.2913</c:v>
                </c:pt>
                <c:pt idx="126">
                  <c:v>0.31819999999999998</c:v>
                </c:pt>
                <c:pt idx="127">
                  <c:v>0.34470000000000001</c:v>
                </c:pt>
                <c:pt idx="128">
                  <c:v>0.371</c:v>
                </c:pt>
                <c:pt idx="129">
                  <c:v>0.39729999999999999</c:v>
                </c:pt>
                <c:pt idx="130">
                  <c:v>0.42359999999999998</c:v>
                </c:pt>
                <c:pt idx="131">
                  <c:v>0.5212</c:v>
                </c:pt>
                <c:pt idx="132">
                  <c:v>0.61360000000000003</c:v>
                </c:pt>
                <c:pt idx="133">
                  <c:v>0.7036</c:v>
                </c:pt>
                <c:pt idx="134">
                  <c:v>0.79239999999999999</c:v>
                </c:pt>
                <c:pt idx="135">
                  <c:v>0.88089999999999991</c:v>
                </c:pt>
                <c:pt idx="136">
                  <c:v>0.9696999999999999</c:v>
                </c:pt>
                <c:pt idx="137">
                  <c:v>1.06</c:v>
                </c:pt>
                <c:pt idx="138">
                  <c:v>1.1499999999999999</c:v>
                </c:pt>
                <c:pt idx="139">
                  <c:v>1.24</c:v>
                </c:pt>
                <c:pt idx="140" formatCode="0.00">
                  <c:v>1.33</c:v>
                </c:pt>
                <c:pt idx="141" formatCode="0.00">
                  <c:v>1.42</c:v>
                </c:pt>
                <c:pt idx="142" formatCode="0.00">
                  <c:v>1.76</c:v>
                </c:pt>
                <c:pt idx="143" formatCode="0.00">
                  <c:v>2.2599999999999998</c:v>
                </c:pt>
                <c:pt idx="144" formatCode="0.00">
                  <c:v>2.73</c:v>
                </c:pt>
                <c:pt idx="145" formatCode="0.00">
                  <c:v>3.2</c:v>
                </c:pt>
                <c:pt idx="146" formatCode="0.00">
                  <c:v>3.66</c:v>
                </c:pt>
                <c:pt idx="147" formatCode="0.00">
                  <c:v>4.12</c:v>
                </c:pt>
                <c:pt idx="148" formatCode="0.00">
                  <c:v>4.59</c:v>
                </c:pt>
                <c:pt idx="149" formatCode="0.00">
                  <c:v>5.0599999999999996</c:v>
                </c:pt>
                <c:pt idx="150" formatCode="0.00">
                  <c:v>5.54</c:v>
                </c:pt>
                <c:pt idx="151" formatCode="0.00">
                  <c:v>7.36</c:v>
                </c:pt>
                <c:pt idx="152" formatCode="0.00">
                  <c:v>9.08</c:v>
                </c:pt>
                <c:pt idx="153" formatCode="0.00">
                  <c:v>10.77</c:v>
                </c:pt>
                <c:pt idx="154" formatCode="0.00">
                  <c:v>12.47</c:v>
                </c:pt>
                <c:pt idx="155" formatCode="0.00">
                  <c:v>14.18</c:v>
                </c:pt>
                <c:pt idx="156" formatCode="0.00">
                  <c:v>15.91</c:v>
                </c:pt>
                <c:pt idx="157" formatCode="0.00">
                  <c:v>22.37</c:v>
                </c:pt>
                <c:pt idx="158" formatCode="0.00">
                  <c:v>28.43</c:v>
                </c:pt>
                <c:pt idx="159" formatCode="0.00">
                  <c:v>34.35</c:v>
                </c:pt>
                <c:pt idx="160" formatCode="0.00">
                  <c:v>40.26</c:v>
                </c:pt>
                <c:pt idx="161" formatCode="0.00">
                  <c:v>46.18</c:v>
                </c:pt>
                <c:pt idx="162" formatCode="0.00">
                  <c:v>52.14</c:v>
                </c:pt>
                <c:pt idx="163" formatCode="0.00">
                  <c:v>58.16</c:v>
                </c:pt>
                <c:pt idx="164" formatCode="0.00">
                  <c:v>64.25</c:v>
                </c:pt>
                <c:pt idx="165" formatCode="0.00">
                  <c:v>70.400000000000006</c:v>
                </c:pt>
                <c:pt idx="166" formatCode="0.00">
                  <c:v>76.63</c:v>
                </c:pt>
                <c:pt idx="167" formatCode="0.00">
                  <c:v>82.96</c:v>
                </c:pt>
                <c:pt idx="168" formatCode="0.00">
                  <c:v>107.08</c:v>
                </c:pt>
                <c:pt idx="169" formatCode="0.00">
                  <c:v>141.85</c:v>
                </c:pt>
                <c:pt idx="170" formatCode="0.00">
                  <c:v>174.82</c:v>
                </c:pt>
                <c:pt idx="171" formatCode="0.00">
                  <c:v>207.07</c:v>
                </c:pt>
                <c:pt idx="172" formatCode="0.00">
                  <c:v>239.12</c:v>
                </c:pt>
                <c:pt idx="173" formatCode="0.00">
                  <c:v>271.23</c:v>
                </c:pt>
                <c:pt idx="174" formatCode="0.00">
                  <c:v>303.55</c:v>
                </c:pt>
                <c:pt idx="175" formatCode="0.00">
                  <c:v>336.17</c:v>
                </c:pt>
                <c:pt idx="176" formatCode="0.00">
                  <c:v>369.11</c:v>
                </c:pt>
                <c:pt idx="177" formatCode="0.00">
                  <c:v>492.98</c:v>
                </c:pt>
                <c:pt idx="178" formatCode="0.00">
                  <c:v>608.67999999999995</c:v>
                </c:pt>
                <c:pt idx="179" formatCode="0.00">
                  <c:v>720.92</c:v>
                </c:pt>
                <c:pt idx="180" formatCode="0.00">
                  <c:v>831.7</c:v>
                </c:pt>
                <c:pt idx="181" formatCode="0.00">
                  <c:v>942</c:v>
                </c:pt>
                <c:pt idx="182" formatCode="0.00">
                  <c:v>1050</c:v>
                </c:pt>
                <c:pt idx="183" formatCode="0.00">
                  <c:v>1460</c:v>
                </c:pt>
                <c:pt idx="184" formatCode="0.00">
                  <c:v>1830</c:v>
                </c:pt>
                <c:pt idx="185" formatCode="0.00">
                  <c:v>2190</c:v>
                </c:pt>
                <c:pt idx="186" formatCode="0.00">
                  <c:v>2550</c:v>
                </c:pt>
                <c:pt idx="187" formatCode="0.00">
                  <c:v>2890</c:v>
                </c:pt>
                <c:pt idx="188" formatCode="0.00">
                  <c:v>3240</c:v>
                </c:pt>
                <c:pt idx="189" formatCode="0.0">
                  <c:v>3590</c:v>
                </c:pt>
                <c:pt idx="190" formatCode="0.0">
                  <c:v>3930</c:v>
                </c:pt>
                <c:pt idx="191" formatCode="0.0">
                  <c:v>4270</c:v>
                </c:pt>
                <c:pt idx="192" formatCode="0.0">
                  <c:v>4620</c:v>
                </c:pt>
                <c:pt idx="193" formatCode="0.0">
                  <c:v>4960</c:v>
                </c:pt>
                <c:pt idx="194" formatCode="0.0">
                  <c:v>6240</c:v>
                </c:pt>
                <c:pt idx="195" formatCode="0.0">
                  <c:v>8029.9999999999991</c:v>
                </c:pt>
                <c:pt idx="196" formatCode="0.0">
                  <c:v>9650</c:v>
                </c:pt>
                <c:pt idx="197" formatCode="0.0">
                  <c:v>11190</c:v>
                </c:pt>
                <c:pt idx="198" formatCode="0.0">
                  <c:v>12660</c:v>
                </c:pt>
                <c:pt idx="199" formatCode="0.0">
                  <c:v>14070</c:v>
                </c:pt>
                <c:pt idx="200" formatCode="0.0">
                  <c:v>15450</c:v>
                </c:pt>
                <c:pt idx="201" formatCode="0.0">
                  <c:v>16790</c:v>
                </c:pt>
                <c:pt idx="202" formatCode="0.0">
                  <c:v>18090</c:v>
                </c:pt>
                <c:pt idx="203" formatCode="0.0">
                  <c:v>22850</c:v>
                </c:pt>
                <c:pt idx="204" formatCode="0.0">
                  <c:v>27060</c:v>
                </c:pt>
                <c:pt idx="205" formatCode="0.0">
                  <c:v>30930</c:v>
                </c:pt>
                <c:pt idx="206" formatCode="0.0">
                  <c:v>34550</c:v>
                </c:pt>
                <c:pt idx="207" formatCode="0.0">
                  <c:v>37970</c:v>
                </c:pt>
                <c:pt idx="208" formatCode="0.0">
                  <c:v>41210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ED-48F4-B12E-4BCF85918DD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srim7Be_Kapton!$P$20:$P$228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3.2000000000000002E-3</c:v>
                </c:pt>
                <c:pt idx="29">
                  <c:v>3.4000000000000002E-3</c:v>
                </c:pt>
                <c:pt idx="30">
                  <c:v>3.6999999999999997E-3</c:v>
                </c:pt>
                <c:pt idx="31">
                  <c:v>3.8999999999999998E-3</c:v>
                </c:pt>
                <c:pt idx="32">
                  <c:v>4.2000000000000006E-3</c:v>
                </c:pt>
                <c:pt idx="33">
                  <c:v>4.3999999999999994E-3</c:v>
                </c:pt>
                <c:pt idx="34">
                  <c:v>4.7000000000000002E-3</c:v>
                </c:pt>
                <c:pt idx="35">
                  <c:v>4.8999999999999998E-3</c:v>
                </c:pt>
                <c:pt idx="36">
                  <c:v>5.0999999999999995E-3</c:v>
                </c:pt>
                <c:pt idx="37">
                  <c:v>5.4000000000000003E-3</c:v>
                </c:pt>
                <c:pt idx="38">
                  <c:v>5.8000000000000005E-3</c:v>
                </c:pt>
                <c:pt idx="39">
                  <c:v>6.4000000000000003E-3</c:v>
                </c:pt>
                <c:pt idx="40">
                  <c:v>7.000000000000001E-3</c:v>
                </c:pt>
                <c:pt idx="41">
                  <c:v>7.4999999999999997E-3</c:v>
                </c:pt>
                <c:pt idx="42">
                  <c:v>8.0999999999999996E-3</c:v>
                </c:pt>
                <c:pt idx="43">
                  <c:v>8.6E-3</c:v>
                </c:pt>
                <c:pt idx="44">
                  <c:v>9.1000000000000004E-3</c:v>
                </c:pt>
                <c:pt idx="45">
                  <c:v>9.7000000000000003E-3</c:v>
                </c:pt>
                <c:pt idx="46">
                  <c:v>1.0199999999999999E-2</c:v>
                </c:pt>
                <c:pt idx="47">
                  <c:v>1.1300000000000001E-2</c:v>
                </c:pt>
                <c:pt idx="48">
                  <c:v>1.23E-2</c:v>
                </c:pt>
                <c:pt idx="49">
                  <c:v>1.3300000000000001E-2</c:v>
                </c:pt>
                <c:pt idx="50">
                  <c:v>1.44E-2</c:v>
                </c:pt>
                <c:pt idx="51">
                  <c:v>1.54E-2</c:v>
                </c:pt>
                <c:pt idx="52">
                  <c:v>1.6400000000000001E-2</c:v>
                </c:pt>
                <c:pt idx="53">
                  <c:v>1.83E-2</c:v>
                </c:pt>
                <c:pt idx="54">
                  <c:v>2.0300000000000002E-2</c:v>
                </c:pt>
                <c:pt idx="55">
                  <c:v>2.2100000000000002E-2</c:v>
                </c:pt>
                <c:pt idx="56">
                  <c:v>2.4E-2</c:v>
                </c:pt>
                <c:pt idx="57">
                  <c:v>2.58E-2</c:v>
                </c:pt>
                <c:pt idx="58">
                  <c:v>2.7500000000000004E-2</c:v>
                </c:pt>
                <c:pt idx="59">
                  <c:v>2.93E-2</c:v>
                </c:pt>
                <c:pt idx="60">
                  <c:v>3.1E-2</c:v>
                </c:pt>
                <c:pt idx="61">
                  <c:v>3.2600000000000004E-2</c:v>
                </c:pt>
                <c:pt idx="62">
                  <c:v>3.4300000000000004E-2</c:v>
                </c:pt>
                <c:pt idx="63">
                  <c:v>3.5900000000000001E-2</c:v>
                </c:pt>
                <c:pt idx="64">
                  <c:v>3.9100000000000003E-2</c:v>
                </c:pt>
                <c:pt idx="65">
                  <c:v>4.2999999999999997E-2</c:v>
                </c:pt>
                <c:pt idx="66">
                  <c:v>4.6700000000000005E-2</c:v>
                </c:pt>
                <c:pt idx="67">
                  <c:v>5.0299999999999997E-2</c:v>
                </c:pt>
                <c:pt idx="68">
                  <c:v>5.3700000000000005E-2</c:v>
                </c:pt>
                <c:pt idx="69">
                  <c:v>5.6999999999999995E-2</c:v>
                </c:pt>
                <c:pt idx="70">
                  <c:v>6.0100000000000001E-2</c:v>
                </c:pt>
                <c:pt idx="71">
                  <c:v>6.3100000000000003E-2</c:v>
                </c:pt>
                <c:pt idx="72">
                  <c:v>6.59E-2</c:v>
                </c:pt>
                <c:pt idx="73">
                  <c:v>7.1199999999999999E-2</c:v>
                </c:pt>
                <c:pt idx="74">
                  <c:v>7.5999999999999998E-2</c:v>
                </c:pt>
                <c:pt idx="75">
                  <c:v>8.0500000000000002E-2</c:v>
                </c:pt>
                <c:pt idx="76">
                  <c:v>8.4599999999999995E-2</c:v>
                </c:pt>
                <c:pt idx="77">
                  <c:v>8.8499999999999995E-2</c:v>
                </c:pt>
                <c:pt idx="78">
                  <c:v>9.2100000000000001E-2</c:v>
                </c:pt>
                <c:pt idx="79">
                  <c:v>9.8699999999999996E-2</c:v>
                </c:pt>
                <c:pt idx="80">
                  <c:v>0.10469999999999999</c:v>
                </c:pt>
                <c:pt idx="81">
                  <c:v>0.1101</c:v>
                </c:pt>
                <c:pt idx="82">
                  <c:v>0.11510000000000001</c:v>
                </c:pt>
                <c:pt idx="83">
                  <c:v>0.1197</c:v>
                </c:pt>
                <c:pt idx="84">
                  <c:v>0.12410000000000002</c:v>
                </c:pt>
                <c:pt idx="85">
                  <c:v>0.12809999999999999</c:v>
                </c:pt>
                <c:pt idx="86">
                  <c:v>0.13189999999999999</c:v>
                </c:pt>
                <c:pt idx="87">
                  <c:v>0.13550000000000001</c:v>
                </c:pt>
                <c:pt idx="88">
                  <c:v>0.13879999999999998</c:v>
                </c:pt>
                <c:pt idx="89">
                  <c:v>0.14199999999999999</c:v>
                </c:pt>
                <c:pt idx="90">
                  <c:v>0.14799999999999999</c:v>
                </c:pt>
                <c:pt idx="91">
                  <c:v>0.15460000000000002</c:v>
                </c:pt>
                <c:pt idx="92">
                  <c:v>0.16060000000000002</c:v>
                </c:pt>
                <c:pt idx="93">
                  <c:v>0.16589999999999999</c:v>
                </c:pt>
                <c:pt idx="94">
                  <c:v>0.17080000000000001</c:v>
                </c:pt>
                <c:pt idx="95">
                  <c:v>0.17519999999999999</c:v>
                </c:pt>
                <c:pt idx="96">
                  <c:v>0.17929999999999999</c:v>
                </c:pt>
                <c:pt idx="97">
                  <c:v>0.18309999999999998</c:v>
                </c:pt>
                <c:pt idx="98">
                  <c:v>0.18660000000000002</c:v>
                </c:pt>
                <c:pt idx="99">
                  <c:v>0.1928</c:v>
                </c:pt>
                <c:pt idx="100">
                  <c:v>0.19839999999999999</c:v>
                </c:pt>
                <c:pt idx="101">
                  <c:v>0.20319999999999999</c:v>
                </c:pt>
                <c:pt idx="102">
                  <c:v>0.20760000000000001</c:v>
                </c:pt>
                <c:pt idx="103">
                  <c:v>0.21160000000000001</c:v>
                </c:pt>
                <c:pt idx="104">
                  <c:v>0.2152</c:v>
                </c:pt>
                <c:pt idx="105">
                  <c:v>0.22160000000000002</c:v>
                </c:pt>
                <c:pt idx="106">
                  <c:v>0.2271</c:v>
                </c:pt>
                <c:pt idx="107">
                  <c:v>0.2319</c:v>
                </c:pt>
                <c:pt idx="108">
                  <c:v>0.23620000000000002</c:v>
                </c:pt>
                <c:pt idx="109">
                  <c:v>0.24009999999999998</c:v>
                </c:pt>
                <c:pt idx="110">
                  <c:v>0.24369999999999997</c:v>
                </c:pt>
                <c:pt idx="111">
                  <c:v>0.24710000000000001</c:v>
                </c:pt>
                <c:pt idx="112">
                  <c:v>0.25019999999999998</c:v>
                </c:pt>
                <c:pt idx="113">
                  <c:v>0.25309999999999999</c:v>
                </c:pt>
                <c:pt idx="114">
                  <c:v>0.25590000000000002</c:v>
                </c:pt>
                <c:pt idx="115">
                  <c:v>0.25850000000000001</c:v>
                </c:pt>
                <c:pt idx="116">
                  <c:v>0.26349999999999996</c:v>
                </c:pt>
                <c:pt idx="117">
                  <c:v>0.26929999999999998</c:v>
                </c:pt>
                <c:pt idx="118">
                  <c:v>0.27460000000000001</c:v>
                </c:pt>
                <c:pt idx="119">
                  <c:v>0.2797</c:v>
                </c:pt>
                <c:pt idx="120">
                  <c:v>0.28460000000000002</c:v>
                </c:pt>
                <c:pt idx="121">
                  <c:v>0.2893</c:v>
                </c:pt>
                <c:pt idx="122">
                  <c:v>0.29389999999999999</c:v>
                </c:pt>
                <c:pt idx="123">
                  <c:v>0.29849999999999999</c:v>
                </c:pt>
                <c:pt idx="124">
                  <c:v>0.3029</c:v>
                </c:pt>
                <c:pt idx="125">
                  <c:v>0.31179999999999997</c:v>
                </c:pt>
                <c:pt idx="126">
                  <c:v>0.3206</c:v>
                </c:pt>
                <c:pt idx="127">
                  <c:v>0.32950000000000002</c:v>
                </c:pt>
                <c:pt idx="128">
                  <c:v>0.33849999999999997</c:v>
                </c:pt>
                <c:pt idx="129">
                  <c:v>0.3478</c:v>
                </c:pt>
                <c:pt idx="130">
                  <c:v>0.35720000000000002</c:v>
                </c:pt>
                <c:pt idx="131">
                  <c:v>0.37679999999999997</c:v>
                </c:pt>
                <c:pt idx="132">
                  <c:v>0.39760000000000001</c:v>
                </c:pt>
                <c:pt idx="133">
                  <c:v>0.41970000000000002</c:v>
                </c:pt>
                <c:pt idx="134">
                  <c:v>0.44309999999999999</c:v>
                </c:pt>
                <c:pt idx="135">
                  <c:v>0.46799999999999997</c:v>
                </c:pt>
                <c:pt idx="136">
                  <c:v>0.49420000000000003</c:v>
                </c:pt>
                <c:pt idx="137">
                  <c:v>0.52200000000000002</c:v>
                </c:pt>
                <c:pt idx="138">
                  <c:v>0.55099999999999993</c:v>
                </c:pt>
                <c:pt idx="139">
                  <c:v>0.58129999999999993</c:v>
                </c:pt>
                <c:pt idx="140">
                  <c:v>0.61299999999999999</c:v>
                </c:pt>
                <c:pt idx="141">
                  <c:v>0.64610000000000001</c:v>
                </c:pt>
                <c:pt idx="142">
                  <c:v>0.71639999999999993</c:v>
                </c:pt>
                <c:pt idx="143">
                  <c:v>0.81189999999999996</c:v>
                </c:pt>
                <c:pt idx="144">
                  <c:v>0.91590000000000005</c:v>
                </c:pt>
                <c:pt idx="145">
                  <c:v>1.03</c:v>
                </c:pt>
                <c:pt idx="146">
                  <c:v>1.1499999999999999</c:v>
                </c:pt>
                <c:pt idx="147">
                  <c:v>1.28</c:v>
                </c:pt>
                <c:pt idx="148">
                  <c:v>1.41</c:v>
                </c:pt>
                <c:pt idx="149">
                  <c:v>1.56</c:v>
                </c:pt>
                <c:pt idx="150">
                  <c:v>1.71</c:v>
                </c:pt>
                <c:pt idx="151">
                  <c:v>2.04</c:v>
                </c:pt>
                <c:pt idx="152">
                  <c:v>2.4</c:v>
                </c:pt>
                <c:pt idx="153">
                  <c:v>2.8</c:v>
                </c:pt>
                <c:pt idx="154">
                  <c:v>3.22</c:v>
                </c:pt>
                <c:pt idx="155">
                  <c:v>3.68</c:v>
                </c:pt>
                <c:pt idx="156" formatCode="0.00">
                  <c:v>4.17</c:v>
                </c:pt>
                <c:pt idx="157" formatCode="0.00">
                  <c:v>5.24</c:v>
                </c:pt>
                <c:pt idx="158" formatCode="0.00">
                  <c:v>6.43</c:v>
                </c:pt>
                <c:pt idx="159" formatCode="0.00">
                  <c:v>7.74</c:v>
                </c:pt>
                <c:pt idx="160" formatCode="0.00">
                  <c:v>9.16</c:v>
                </c:pt>
                <c:pt idx="161" formatCode="0.00">
                  <c:v>10.69</c:v>
                </c:pt>
                <c:pt idx="162" formatCode="0.00">
                  <c:v>12.33</c:v>
                </c:pt>
                <c:pt idx="163" formatCode="0.00">
                  <c:v>14.06</c:v>
                </c:pt>
                <c:pt idx="164" formatCode="0.00">
                  <c:v>15.89</c:v>
                </c:pt>
                <c:pt idx="165" formatCode="0.00">
                  <c:v>17.82</c:v>
                </c:pt>
                <c:pt idx="166" formatCode="0.00">
                  <c:v>19.84</c:v>
                </c:pt>
                <c:pt idx="167" formatCode="0.00">
                  <c:v>21.95</c:v>
                </c:pt>
                <c:pt idx="168" formatCode="0.00">
                  <c:v>26.47</c:v>
                </c:pt>
                <c:pt idx="169" formatCode="0.00">
                  <c:v>32.64</c:v>
                </c:pt>
                <c:pt idx="170" formatCode="0.00">
                  <c:v>39.4</c:v>
                </c:pt>
                <c:pt idx="171" formatCode="0.00">
                  <c:v>46.71</c:v>
                </c:pt>
                <c:pt idx="172" formatCode="0.00">
                  <c:v>54.55</c:v>
                </c:pt>
                <c:pt idx="173" formatCode="0.00">
                  <c:v>62.92</c:v>
                </c:pt>
                <c:pt idx="174" formatCode="0.00">
                  <c:v>71.8</c:v>
                </c:pt>
                <c:pt idx="175" formatCode="0.00">
                  <c:v>81.180000000000007</c:v>
                </c:pt>
                <c:pt idx="176" formatCode="0.00">
                  <c:v>91.04</c:v>
                </c:pt>
                <c:pt idx="177" formatCode="0.00">
                  <c:v>112.2</c:v>
                </c:pt>
                <c:pt idx="178" formatCode="0.00">
                  <c:v>135.16999999999999</c:v>
                </c:pt>
                <c:pt idx="179" formatCode="0.00">
                  <c:v>159.88999999999999</c:v>
                </c:pt>
                <c:pt idx="180" formatCode="0.00">
                  <c:v>186.28</c:v>
                </c:pt>
                <c:pt idx="181" formatCode="0.00">
                  <c:v>214.28</c:v>
                </c:pt>
                <c:pt idx="182" formatCode="0.00">
                  <c:v>243.82</c:v>
                </c:pt>
                <c:pt idx="183" formatCode="0.00">
                  <c:v>307.33999999999997</c:v>
                </c:pt>
                <c:pt idx="184" formatCode="0.00">
                  <c:v>376.39</c:v>
                </c:pt>
                <c:pt idx="185" formatCode="0.00">
                  <c:v>450.58</c:v>
                </c:pt>
                <c:pt idx="186" formatCode="0.00">
                  <c:v>529.54999999999995</c:v>
                </c:pt>
                <c:pt idx="187" formatCode="0.00">
                  <c:v>612.99</c:v>
                </c:pt>
                <c:pt idx="188" formatCode="0.00">
                  <c:v>700.58</c:v>
                </c:pt>
                <c:pt idx="189" formatCode="0.00">
                  <c:v>792.06</c:v>
                </c:pt>
                <c:pt idx="190" formatCode="0.00">
                  <c:v>887.17</c:v>
                </c:pt>
                <c:pt idx="191" formatCode="0.00">
                  <c:v>985.67</c:v>
                </c:pt>
                <c:pt idx="192" formatCode="0.0">
                  <c:v>1090</c:v>
                </c:pt>
                <c:pt idx="193" formatCode="0.0">
                  <c:v>1190</c:v>
                </c:pt>
                <c:pt idx="194" formatCode="0.0">
                  <c:v>1410</c:v>
                </c:pt>
                <c:pt idx="195" formatCode="0.0">
                  <c:v>1690</c:v>
                </c:pt>
                <c:pt idx="196" formatCode="0.0">
                  <c:v>1990</c:v>
                </c:pt>
                <c:pt idx="197" formatCode="0.0">
                  <c:v>2300</c:v>
                </c:pt>
                <c:pt idx="198" formatCode="0.0">
                  <c:v>2620</c:v>
                </c:pt>
                <c:pt idx="199" formatCode="0.0">
                  <c:v>2950</c:v>
                </c:pt>
                <c:pt idx="200" formatCode="0.0">
                  <c:v>3280</c:v>
                </c:pt>
                <c:pt idx="201" formatCode="0.0">
                  <c:v>3620</c:v>
                </c:pt>
                <c:pt idx="202" formatCode="0.0">
                  <c:v>3960</c:v>
                </c:pt>
                <c:pt idx="203" formatCode="0.0">
                  <c:v>4650</c:v>
                </c:pt>
                <c:pt idx="204" formatCode="0.0">
                  <c:v>5350</c:v>
                </c:pt>
                <c:pt idx="205" formatCode="0.0">
                  <c:v>6060</c:v>
                </c:pt>
                <c:pt idx="206" formatCode="0.0">
                  <c:v>6770</c:v>
                </c:pt>
                <c:pt idx="207" formatCode="0.0">
                  <c:v>7480</c:v>
                </c:pt>
                <c:pt idx="208" formatCode="0.0">
                  <c:v>8180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ED-48F4-B12E-4BCF8591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76592"/>
        <c:axId val="479976984"/>
      </c:scatterChart>
      <c:valAx>
        <c:axId val="4799765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76984"/>
        <c:crosses val="autoZero"/>
        <c:crossBetween val="midCat"/>
        <c:majorUnit val="10"/>
      </c:valAx>
      <c:valAx>
        <c:axId val="47997698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765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srim7Be_Mylar!$P$5</c:f>
          <c:strCache>
            <c:ptCount val="1"/>
            <c:pt idx="0">
              <c:v>srim7Be_Mylar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srim7Be_Mylar!$D$20:$D$228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srim7Be_Mylar!$E$20:$E$228</c:f>
              <c:numCache>
                <c:formatCode>0.000E+00</c:formatCode>
                <c:ptCount val="209"/>
                <c:pt idx="0">
                  <c:v>3.8809999999999997E-2</c:v>
                </c:pt>
                <c:pt idx="1">
                  <c:v>4.1489999999999999E-2</c:v>
                </c:pt>
                <c:pt idx="2">
                  <c:v>4.3999999999999997E-2</c:v>
                </c:pt>
                <c:pt idx="3">
                  <c:v>4.6379999999999998E-2</c:v>
                </c:pt>
                <c:pt idx="4">
                  <c:v>4.8649999999999999E-2</c:v>
                </c:pt>
                <c:pt idx="5">
                  <c:v>5.0810000000000001E-2</c:v>
                </c:pt>
                <c:pt idx="6">
                  <c:v>5.289E-2</c:v>
                </c:pt>
                <c:pt idx="7">
                  <c:v>5.4879999999999998E-2</c:v>
                </c:pt>
                <c:pt idx="8">
                  <c:v>5.6809999999999999E-2</c:v>
                </c:pt>
                <c:pt idx="9">
                  <c:v>5.867E-2</c:v>
                </c:pt>
                <c:pt idx="10">
                  <c:v>6.0479999999999999E-2</c:v>
                </c:pt>
                <c:pt idx="11">
                  <c:v>6.2230000000000001E-2</c:v>
                </c:pt>
                <c:pt idx="12">
                  <c:v>6.5600000000000006E-2</c:v>
                </c:pt>
                <c:pt idx="13">
                  <c:v>6.9580000000000003E-2</c:v>
                </c:pt>
                <c:pt idx="14">
                  <c:v>7.3340000000000002E-2</c:v>
                </c:pt>
                <c:pt idx="15">
                  <c:v>7.6920000000000002E-2</c:v>
                </c:pt>
                <c:pt idx="16">
                  <c:v>8.0339999999999995E-2</c:v>
                </c:pt>
                <c:pt idx="17">
                  <c:v>8.362E-2</c:v>
                </c:pt>
                <c:pt idx="18">
                  <c:v>8.6779999999999996E-2</c:v>
                </c:pt>
                <c:pt idx="19">
                  <c:v>8.9819999999999997E-2</c:v>
                </c:pt>
                <c:pt idx="20">
                  <c:v>9.2770000000000005E-2</c:v>
                </c:pt>
                <c:pt idx="21">
                  <c:v>9.8400000000000001E-2</c:v>
                </c:pt>
                <c:pt idx="22">
                  <c:v>0.1037</c:v>
                </c:pt>
                <c:pt idx="23">
                  <c:v>0.10879999999999999</c:v>
                </c:pt>
                <c:pt idx="24">
                  <c:v>0.11360000000000001</c:v>
                </c:pt>
                <c:pt idx="25">
                  <c:v>0.1183</c:v>
                </c:pt>
                <c:pt idx="26">
                  <c:v>0.1227</c:v>
                </c:pt>
                <c:pt idx="27">
                  <c:v>0.13120000000000001</c:v>
                </c:pt>
                <c:pt idx="28">
                  <c:v>0.13919999999999999</c:v>
                </c:pt>
                <c:pt idx="29">
                  <c:v>0.1467</c:v>
                </c:pt>
                <c:pt idx="30">
                  <c:v>0.15379999999999999</c:v>
                </c:pt>
                <c:pt idx="31">
                  <c:v>0.16070000000000001</c:v>
                </c:pt>
                <c:pt idx="32">
                  <c:v>0.16719999999999999</c:v>
                </c:pt>
                <c:pt idx="33">
                  <c:v>0.1736</c:v>
                </c:pt>
                <c:pt idx="34">
                  <c:v>0.1797</c:v>
                </c:pt>
                <c:pt idx="35">
                  <c:v>0.1855</c:v>
                </c:pt>
                <c:pt idx="36">
                  <c:v>0.1913</c:v>
                </c:pt>
                <c:pt idx="37">
                  <c:v>0.1968</c:v>
                </c:pt>
                <c:pt idx="38">
                  <c:v>0.2074</c:v>
                </c:pt>
                <c:pt idx="39">
                  <c:v>0.22</c:v>
                </c:pt>
                <c:pt idx="40">
                  <c:v>0.2319</c:v>
                </c:pt>
                <c:pt idx="41">
                  <c:v>0.24329999999999999</c:v>
                </c:pt>
                <c:pt idx="42">
                  <c:v>0.25409999999999999</c:v>
                </c:pt>
                <c:pt idx="43">
                  <c:v>0.26440000000000002</c:v>
                </c:pt>
                <c:pt idx="44">
                  <c:v>0.27439999999999998</c:v>
                </c:pt>
                <c:pt idx="45">
                  <c:v>0.28410000000000002</c:v>
                </c:pt>
                <c:pt idx="46">
                  <c:v>0.29339999999999999</c:v>
                </c:pt>
                <c:pt idx="47">
                  <c:v>0.31119999999999998</c:v>
                </c:pt>
                <c:pt idx="48">
                  <c:v>0.32800000000000001</c:v>
                </c:pt>
                <c:pt idx="49">
                  <c:v>0.34399999999999997</c:v>
                </c:pt>
                <c:pt idx="50">
                  <c:v>0.35930000000000001</c:v>
                </c:pt>
                <c:pt idx="51">
                  <c:v>0.374</c:v>
                </c:pt>
                <c:pt idx="52">
                  <c:v>0.3881</c:v>
                </c:pt>
                <c:pt idx="53">
                  <c:v>0.41489999999999999</c:v>
                </c:pt>
                <c:pt idx="54">
                  <c:v>0.44009999999999999</c:v>
                </c:pt>
                <c:pt idx="55">
                  <c:v>0.46389999999999998</c:v>
                </c:pt>
                <c:pt idx="56">
                  <c:v>0.48649999999999999</c:v>
                </c:pt>
                <c:pt idx="57">
                  <c:v>0.50819999999999999</c:v>
                </c:pt>
                <c:pt idx="58">
                  <c:v>0.52890000000000004</c:v>
                </c:pt>
                <c:pt idx="59">
                  <c:v>0.54890000000000005</c:v>
                </c:pt>
                <c:pt idx="60">
                  <c:v>0.55179999999999996</c:v>
                </c:pt>
                <c:pt idx="61">
                  <c:v>0.55759999999999998</c:v>
                </c:pt>
                <c:pt idx="62">
                  <c:v>0.56559999999999999</c:v>
                </c:pt>
                <c:pt idx="63">
                  <c:v>0.57530000000000003</c:v>
                </c:pt>
                <c:pt idx="64">
                  <c:v>0.59809999999999997</c:v>
                </c:pt>
                <c:pt idx="65">
                  <c:v>0.63090000000000002</c:v>
                </c:pt>
                <c:pt idx="66">
                  <c:v>0.66590000000000005</c:v>
                </c:pt>
                <c:pt idx="67">
                  <c:v>0.70189999999999997</c:v>
                </c:pt>
                <c:pt idx="68">
                  <c:v>0.73799999999999999</c:v>
                </c:pt>
                <c:pt idx="69">
                  <c:v>0.77370000000000005</c:v>
                </c:pt>
                <c:pt idx="70">
                  <c:v>0.80859999999999999</c:v>
                </c:pt>
                <c:pt idx="71">
                  <c:v>0.84260000000000002</c:v>
                </c:pt>
                <c:pt idx="72">
                  <c:v>0.87549999999999994</c:v>
                </c:pt>
                <c:pt idx="73">
                  <c:v>0.93779999999999997</c:v>
                </c:pt>
                <c:pt idx="74">
                  <c:v>0.99560000000000004</c:v>
                </c:pt>
                <c:pt idx="75">
                  <c:v>1.0489999999999999</c:v>
                </c:pt>
                <c:pt idx="76">
                  <c:v>1.0980000000000001</c:v>
                </c:pt>
                <c:pt idx="77">
                  <c:v>1.143</c:v>
                </c:pt>
                <c:pt idx="78">
                  <c:v>1.1850000000000001</c:v>
                </c:pt>
                <c:pt idx="79">
                  <c:v>1.2589999999999999</c:v>
                </c:pt>
                <c:pt idx="80">
                  <c:v>1.3240000000000001</c:v>
                </c:pt>
                <c:pt idx="81">
                  <c:v>1.383</c:v>
                </c:pt>
                <c:pt idx="82">
                  <c:v>1.4359999999999999</c:v>
                </c:pt>
                <c:pt idx="83">
                  <c:v>1.4870000000000001</c:v>
                </c:pt>
                <c:pt idx="84">
                  <c:v>1.536</c:v>
                </c:pt>
                <c:pt idx="85">
                  <c:v>1.583</c:v>
                </c:pt>
                <c:pt idx="86">
                  <c:v>1.629</c:v>
                </c:pt>
                <c:pt idx="87">
                  <c:v>1.675</c:v>
                </c:pt>
                <c:pt idx="88">
                  <c:v>1.7190000000000001</c:v>
                </c:pt>
                <c:pt idx="89">
                  <c:v>1.7629999999999999</c:v>
                </c:pt>
                <c:pt idx="90">
                  <c:v>1.849</c:v>
                </c:pt>
                <c:pt idx="91">
                  <c:v>1.9530000000000001</c:v>
                </c:pt>
                <c:pt idx="92">
                  <c:v>2.0539999999999998</c:v>
                </c:pt>
                <c:pt idx="93">
                  <c:v>2.1520000000000001</c:v>
                </c:pt>
                <c:pt idx="94">
                  <c:v>2.2480000000000002</c:v>
                </c:pt>
                <c:pt idx="95">
                  <c:v>2.34</c:v>
                </c:pt>
                <c:pt idx="96">
                  <c:v>2.431</c:v>
                </c:pt>
                <c:pt idx="97">
                  <c:v>2.5190000000000001</c:v>
                </c:pt>
                <c:pt idx="98">
                  <c:v>2.6040000000000001</c:v>
                </c:pt>
                <c:pt idx="99">
                  <c:v>2.7690000000000001</c:v>
                </c:pt>
                <c:pt idx="100">
                  <c:v>2.9260000000000002</c:v>
                </c:pt>
                <c:pt idx="101">
                  <c:v>3.0739999999999998</c:v>
                </c:pt>
                <c:pt idx="102">
                  <c:v>3.2130000000000001</c:v>
                </c:pt>
                <c:pt idx="103">
                  <c:v>3.3450000000000002</c:v>
                </c:pt>
                <c:pt idx="104">
                  <c:v>3.4689999999999999</c:v>
                </c:pt>
                <c:pt idx="105">
                  <c:v>3.694</c:v>
                </c:pt>
                <c:pt idx="106">
                  <c:v>3.8889999999999998</c:v>
                </c:pt>
                <c:pt idx="107">
                  <c:v>4.0570000000000004</c:v>
                </c:pt>
                <c:pt idx="108">
                  <c:v>4.2</c:v>
                </c:pt>
                <c:pt idx="109">
                  <c:v>4.3209999999999997</c:v>
                </c:pt>
                <c:pt idx="110">
                  <c:v>4.4210000000000003</c:v>
                </c:pt>
                <c:pt idx="111">
                  <c:v>4.5030000000000001</c:v>
                </c:pt>
                <c:pt idx="112">
                  <c:v>4.57</c:v>
                </c:pt>
                <c:pt idx="113">
                  <c:v>4.6230000000000002</c:v>
                </c:pt>
                <c:pt idx="114">
                  <c:v>4.6639999999999997</c:v>
                </c:pt>
                <c:pt idx="115">
                  <c:v>4.6950000000000003</c:v>
                </c:pt>
                <c:pt idx="116">
                  <c:v>4.7329999999999997</c:v>
                </c:pt>
                <c:pt idx="117">
                  <c:v>4.7460000000000004</c:v>
                </c:pt>
                <c:pt idx="118">
                  <c:v>4.7320000000000002</c:v>
                </c:pt>
                <c:pt idx="119">
                  <c:v>4.7</c:v>
                </c:pt>
                <c:pt idx="120">
                  <c:v>4.6539999999999999</c:v>
                </c:pt>
                <c:pt idx="121">
                  <c:v>4.5990000000000002</c:v>
                </c:pt>
                <c:pt idx="122">
                  <c:v>4.5369999999999999</c:v>
                </c:pt>
                <c:pt idx="123">
                  <c:v>4.47</c:v>
                </c:pt>
                <c:pt idx="124">
                  <c:v>4.4000000000000004</c:v>
                </c:pt>
                <c:pt idx="125">
                  <c:v>4.2539999999999996</c:v>
                </c:pt>
                <c:pt idx="126">
                  <c:v>4.1059999999999999</c:v>
                </c:pt>
                <c:pt idx="127">
                  <c:v>3.9609999999999999</c:v>
                </c:pt>
                <c:pt idx="128">
                  <c:v>3.8210000000000002</c:v>
                </c:pt>
                <c:pt idx="129">
                  <c:v>3.6869999999999998</c:v>
                </c:pt>
                <c:pt idx="130">
                  <c:v>3.5609999999999999</c:v>
                </c:pt>
                <c:pt idx="131">
                  <c:v>3.33</c:v>
                </c:pt>
                <c:pt idx="132">
                  <c:v>3.125</c:v>
                </c:pt>
                <c:pt idx="133">
                  <c:v>2.944</c:v>
                </c:pt>
                <c:pt idx="134">
                  <c:v>2.782</c:v>
                </c:pt>
                <c:pt idx="135">
                  <c:v>2.6379999999999999</c:v>
                </c:pt>
                <c:pt idx="136">
                  <c:v>2.508</c:v>
                </c:pt>
                <c:pt idx="137">
                  <c:v>2.39</c:v>
                </c:pt>
                <c:pt idx="138">
                  <c:v>2.306</c:v>
                </c:pt>
                <c:pt idx="139">
                  <c:v>2.2189999999999999</c:v>
                </c:pt>
                <c:pt idx="140">
                  <c:v>2.13</c:v>
                </c:pt>
                <c:pt idx="141">
                  <c:v>2.0459999999999998</c:v>
                </c:pt>
                <c:pt idx="142">
                  <c:v>1.899</c:v>
                </c:pt>
                <c:pt idx="143">
                  <c:v>1.744</c:v>
                </c:pt>
                <c:pt idx="144">
                  <c:v>1.6120000000000001</c:v>
                </c:pt>
                <c:pt idx="145">
                  <c:v>1.5</c:v>
                </c:pt>
                <c:pt idx="146">
                  <c:v>1.403</c:v>
                </c:pt>
                <c:pt idx="147">
                  <c:v>1.3169999999999999</c:v>
                </c:pt>
                <c:pt idx="148">
                  <c:v>1.242</c:v>
                </c:pt>
                <c:pt idx="149">
                  <c:v>1.175</c:v>
                </c:pt>
                <c:pt idx="150">
                  <c:v>1.1140000000000001</c:v>
                </c:pt>
                <c:pt idx="151">
                  <c:v>1.0109999999999999</c:v>
                </c:pt>
                <c:pt idx="152">
                  <c:v>0.92510000000000003</c:v>
                </c:pt>
                <c:pt idx="153">
                  <c:v>0.85299999999999998</c:v>
                </c:pt>
                <c:pt idx="154">
                  <c:v>0.79159999999999997</c:v>
                </c:pt>
                <c:pt idx="155">
                  <c:v>0.73870000000000002</c:v>
                </c:pt>
                <c:pt idx="156">
                  <c:v>0.69279999999999997</c:v>
                </c:pt>
                <c:pt idx="157">
                  <c:v>0.61719999999999997</c:v>
                </c:pt>
                <c:pt idx="158">
                  <c:v>0.55769999999999997</c:v>
                </c:pt>
                <c:pt idx="159">
                  <c:v>0.50980000000000003</c:v>
                </c:pt>
                <c:pt idx="160">
                  <c:v>0.47049999999999997</c:v>
                </c:pt>
                <c:pt idx="161">
                  <c:v>0.43759999999999999</c:v>
                </c:pt>
                <c:pt idx="162">
                  <c:v>0.40970000000000001</c:v>
                </c:pt>
                <c:pt idx="163">
                  <c:v>0.38569999999999999</c:v>
                </c:pt>
                <c:pt idx="164">
                  <c:v>0.36470000000000002</c:v>
                </c:pt>
                <c:pt idx="165">
                  <c:v>0.34610000000000002</c:v>
                </c:pt>
                <c:pt idx="166">
                  <c:v>0.32950000000000002</c:v>
                </c:pt>
                <c:pt idx="167">
                  <c:v>0.31440000000000001</c:v>
                </c:pt>
                <c:pt idx="168">
                  <c:v>0.28770000000000001</c:v>
                </c:pt>
                <c:pt idx="169">
                  <c:v>0.26050000000000001</c:v>
                </c:pt>
                <c:pt idx="170">
                  <c:v>0.2389</c:v>
                </c:pt>
                <c:pt idx="171">
                  <c:v>0.221</c:v>
                </c:pt>
                <c:pt idx="172">
                  <c:v>0.2059</c:v>
                </c:pt>
                <c:pt idx="173">
                  <c:v>0.19289999999999999</c:v>
                </c:pt>
                <c:pt idx="174">
                  <c:v>0.1817</c:v>
                </c:pt>
                <c:pt idx="175">
                  <c:v>0.1719</c:v>
                </c:pt>
                <c:pt idx="176">
                  <c:v>0.1633</c:v>
                </c:pt>
                <c:pt idx="177">
                  <c:v>0.1487</c:v>
                </c:pt>
                <c:pt idx="178">
                  <c:v>0.13689999999999999</c:v>
                </c:pt>
                <c:pt idx="179">
                  <c:v>0.12709999999999999</c:v>
                </c:pt>
                <c:pt idx="180">
                  <c:v>0.1188</c:v>
                </c:pt>
                <c:pt idx="181">
                  <c:v>0.1118</c:v>
                </c:pt>
                <c:pt idx="182">
                  <c:v>0.1057</c:v>
                </c:pt>
                <c:pt idx="183">
                  <c:v>9.5689999999999997E-2</c:v>
                </c:pt>
                <c:pt idx="184">
                  <c:v>8.7809999999999999E-2</c:v>
                </c:pt>
                <c:pt idx="185">
                  <c:v>8.1449999999999995E-2</c:v>
                </c:pt>
                <c:pt idx="186">
                  <c:v>7.6189999999999994E-2</c:v>
                </c:pt>
                <c:pt idx="187">
                  <c:v>7.1779999999999997E-2</c:v>
                </c:pt>
                <c:pt idx="188">
                  <c:v>6.8029999999999993E-2</c:v>
                </c:pt>
                <c:pt idx="189">
                  <c:v>6.479E-2</c:v>
                </c:pt>
                <c:pt idx="190">
                  <c:v>6.198E-2</c:v>
                </c:pt>
                <c:pt idx="191">
                  <c:v>5.951E-2</c:v>
                </c:pt>
                <c:pt idx="192">
                  <c:v>5.7320000000000003E-2</c:v>
                </c:pt>
                <c:pt idx="193">
                  <c:v>5.5370000000000003E-2</c:v>
                </c:pt>
                <c:pt idx="194">
                  <c:v>5.2060000000000002E-2</c:v>
                </c:pt>
                <c:pt idx="195">
                  <c:v>4.8730000000000002E-2</c:v>
                </c:pt>
                <c:pt idx="196">
                  <c:v>4.607E-2</c:v>
                </c:pt>
                <c:pt idx="197">
                  <c:v>4.3900000000000002E-2</c:v>
                </c:pt>
                <c:pt idx="198">
                  <c:v>4.2099999999999999E-2</c:v>
                </c:pt>
                <c:pt idx="199">
                  <c:v>4.0590000000000001E-2</c:v>
                </c:pt>
                <c:pt idx="200">
                  <c:v>3.9300000000000002E-2</c:v>
                </c:pt>
                <c:pt idx="201">
                  <c:v>3.8190000000000002E-2</c:v>
                </c:pt>
                <c:pt idx="202">
                  <c:v>3.7229999999999999E-2</c:v>
                </c:pt>
                <c:pt idx="203">
                  <c:v>3.5650000000000001E-2</c:v>
                </c:pt>
                <c:pt idx="204">
                  <c:v>3.4419999999999999E-2</c:v>
                </c:pt>
                <c:pt idx="205">
                  <c:v>3.3439999999999998E-2</c:v>
                </c:pt>
                <c:pt idx="206">
                  <c:v>3.2649999999999998E-2</c:v>
                </c:pt>
                <c:pt idx="207">
                  <c:v>3.2000000000000001E-2</c:v>
                </c:pt>
                <c:pt idx="208">
                  <c:v>3.1460000000000002E-2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C6-4C2F-8CCC-E71082BBC48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srim7Be_Mylar!$F$20:$F$228</c:f>
              <c:numCache>
                <c:formatCode>0.000E+00</c:formatCode>
                <c:ptCount val="209"/>
                <c:pt idx="0">
                  <c:v>0.31680000000000003</c:v>
                </c:pt>
                <c:pt idx="1">
                  <c:v>0.3306</c:v>
                </c:pt>
                <c:pt idx="2">
                  <c:v>0.34279999999999999</c:v>
                </c:pt>
                <c:pt idx="3">
                  <c:v>0.35370000000000001</c:v>
                </c:pt>
                <c:pt idx="4">
                  <c:v>0.36359999999999998</c:v>
                </c:pt>
                <c:pt idx="5">
                  <c:v>0.3725</c:v>
                </c:pt>
                <c:pt idx="6">
                  <c:v>0.38069999999999998</c:v>
                </c:pt>
                <c:pt idx="7">
                  <c:v>0.38819999999999999</c:v>
                </c:pt>
                <c:pt idx="8">
                  <c:v>0.39510000000000001</c:v>
                </c:pt>
                <c:pt idx="9">
                  <c:v>0.40150000000000002</c:v>
                </c:pt>
                <c:pt idx="10">
                  <c:v>0.40739999999999998</c:v>
                </c:pt>
                <c:pt idx="11">
                  <c:v>0.41299999999999998</c:v>
                </c:pt>
                <c:pt idx="12">
                  <c:v>0.42299999999999999</c:v>
                </c:pt>
                <c:pt idx="13">
                  <c:v>0.43390000000000001</c:v>
                </c:pt>
                <c:pt idx="14">
                  <c:v>0.44340000000000002</c:v>
                </c:pt>
                <c:pt idx="15">
                  <c:v>0.4516</c:v>
                </c:pt>
                <c:pt idx="16">
                  <c:v>0.45879999999999999</c:v>
                </c:pt>
                <c:pt idx="17">
                  <c:v>0.4652</c:v>
                </c:pt>
                <c:pt idx="18">
                  <c:v>0.4708</c:v>
                </c:pt>
                <c:pt idx="19">
                  <c:v>0.4758</c:v>
                </c:pt>
                <c:pt idx="20">
                  <c:v>0.48039999999999999</c:v>
                </c:pt>
                <c:pt idx="21">
                  <c:v>0.48799999999999999</c:v>
                </c:pt>
                <c:pt idx="22">
                  <c:v>0.49419999999999997</c:v>
                </c:pt>
                <c:pt idx="23">
                  <c:v>0.49930000000000002</c:v>
                </c:pt>
                <c:pt idx="24">
                  <c:v>0.50339999999999996</c:v>
                </c:pt>
                <c:pt idx="25">
                  <c:v>0.50670000000000004</c:v>
                </c:pt>
                <c:pt idx="26">
                  <c:v>0.50939999999999996</c:v>
                </c:pt>
                <c:pt idx="27">
                  <c:v>0.51319999999999999</c:v>
                </c:pt>
                <c:pt idx="28">
                  <c:v>0.51549999999999996</c:v>
                </c:pt>
                <c:pt idx="29">
                  <c:v>0.51649999999999996</c:v>
                </c:pt>
                <c:pt idx="30">
                  <c:v>0.51670000000000005</c:v>
                </c:pt>
                <c:pt idx="31">
                  <c:v>0.5161</c:v>
                </c:pt>
                <c:pt idx="32">
                  <c:v>0.5151</c:v>
                </c:pt>
                <c:pt idx="33">
                  <c:v>0.51349999999999996</c:v>
                </c:pt>
                <c:pt idx="34">
                  <c:v>0.51170000000000004</c:v>
                </c:pt>
                <c:pt idx="35">
                  <c:v>0.50960000000000005</c:v>
                </c:pt>
                <c:pt idx="36">
                  <c:v>0.50729999999999997</c:v>
                </c:pt>
                <c:pt idx="37">
                  <c:v>0.50480000000000003</c:v>
                </c:pt>
                <c:pt idx="38">
                  <c:v>0.49940000000000001</c:v>
                </c:pt>
                <c:pt idx="39">
                  <c:v>0.49220000000000003</c:v>
                </c:pt>
                <c:pt idx="40">
                  <c:v>0.48480000000000001</c:v>
                </c:pt>
                <c:pt idx="41">
                  <c:v>0.4773</c:v>
                </c:pt>
                <c:pt idx="42">
                  <c:v>0.4698</c:v>
                </c:pt>
                <c:pt idx="43">
                  <c:v>0.46239999999999998</c:v>
                </c:pt>
                <c:pt idx="44">
                  <c:v>0.45519999999999999</c:v>
                </c:pt>
                <c:pt idx="45">
                  <c:v>0.4481</c:v>
                </c:pt>
                <c:pt idx="46">
                  <c:v>0.44109999999999999</c:v>
                </c:pt>
                <c:pt idx="47">
                  <c:v>0.4279</c:v>
                </c:pt>
                <c:pt idx="48">
                  <c:v>0.4153</c:v>
                </c:pt>
                <c:pt idx="49">
                  <c:v>0.40360000000000001</c:v>
                </c:pt>
                <c:pt idx="50">
                  <c:v>0.39250000000000002</c:v>
                </c:pt>
                <c:pt idx="51">
                  <c:v>0.3821</c:v>
                </c:pt>
                <c:pt idx="52">
                  <c:v>0.37230000000000002</c:v>
                </c:pt>
                <c:pt idx="53">
                  <c:v>0.3543</c:v>
                </c:pt>
                <c:pt idx="54">
                  <c:v>0.33829999999999999</c:v>
                </c:pt>
                <c:pt idx="55">
                  <c:v>0.32379999999999998</c:v>
                </c:pt>
                <c:pt idx="56">
                  <c:v>0.31080000000000002</c:v>
                </c:pt>
                <c:pt idx="57">
                  <c:v>0.2989</c:v>
                </c:pt>
                <c:pt idx="58">
                  <c:v>0.28810000000000002</c:v>
                </c:pt>
                <c:pt idx="59">
                  <c:v>0.27810000000000001</c:v>
                </c:pt>
                <c:pt idx="60">
                  <c:v>0.26889999999999997</c:v>
                </c:pt>
                <c:pt idx="61">
                  <c:v>0.26050000000000001</c:v>
                </c:pt>
                <c:pt idx="62">
                  <c:v>0.25259999999999999</c:v>
                </c:pt>
                <c:pt idx="63">
                  <c:v>0.24529999999999999</c:v>
                </c:pt>
                <c:pt idx="64">
                  <c:v>0.23200000000000001</c:v>
                </c:pt>
                <c:pt idx="65">
                  <c:v>0.21759999999999999</c:v>
                </c:pt>
                <c:pt idx="66">
                  <c:v>0.20519999999999999</c:v>
                </c:pt>
                <c:pt idx="67">
                  <c:v>0.1943</c:v>
                </c:pt>
                <c:pt idx="68">
                  <c:v>0.1847</c:v>
                </c:pt>
                <c:pt idx="69">
                  <c:v>0.17610000000000001</c:v>
                </c:pt>
                <c:pt idx="70">
                  <c:v>0.16839999999999999</c:v>
                </c:pt>
                <c:pt idx="71">
                  <c:v>0.16139999999999999</c:v>
                </c:pt>
                <c:pt idx="72">
                  <c:v>0.15509999999999999</c:v>
                </c:pt>
                <c:pt idx="73">
                  <c:v>0.14399999999999999</c:v>
                </c:pt>
                <c:pt idx="74">
                  <c:v>0.1346</c:v>
                </c:pt>
                <c:pt idx="75">
                  <c:v>0.1265</c:v>
                </c:pt>
                <c:pt idx="76">
                  <c:v>0.11940000000000001</c:v>
                </c:pt>
                <c:pt idx="77">
                  <c:v>0.1132</c:v>
                </c:pt>
                <c:pt idx="78">
                  <c:v>0.1077</c:v>
                </c:pt>
                <c:pt idx="79">
                  <c:v>9.8299999999999998E-2</c:v>
                </c:pt>
                <c:pt idx="80">
                  <c:v>9.0579999999999994E-2</c:v>
                </c:pt>
                <c:pt idx="81">
                  <c:v>8.4099999999999994E-2</c:v>
                </c:pt>
                <c:pt idx="82">
                  <c:v>7.8589999999999993E-2</c:v>
                </c:pt>
                <c:pt idx="83">
                  <c:v>7.3830000000000007E-2</c:v>
                </c:pt>
                <c:pt idx="84">
                  <c:v>6.9680000000000006E-2</c:v>
                </c:pt>
                <c:pt idx="85">
                  <c:v>6.6009999999999999E-2</c:v>
                </c:pt>
                <c:pt idx="86">
                  <c:v>6.2759999999999996E-2</c:v>
                </c:pt>
                <c:pt idx="87">
                  <c:v>5.9839999999999997E-2</c:v>
                </c:pt>
                <c:pt idx="88">
                  <c:v>5.7200000000000001E-2</c:v>
                </c:pt>
                <c:pt idx="89">
                  <c:v>5.4820000000000001E-2</c:v>
                </c:pt>
                <c:pt idx="90">
                  <c:v>5.0650000000000001E-2</c:v>
                </c:pt>
                <c:pt idx="91">
                  <c:v>4.6330000000000003E-2</c:v>
                </c:pt>
                <c:pt idx="92">
                  <c:v>4.2750000000000003E-2</c:v>
                </c:pt>
                <c:pt idx="93">
                  <c:v>3.9730000000000001E-2</c:v>
                </c:pt>
                <c:pt idx="94">
                  <c:v>3.7150000000000002E-2</c:v>
                </c:pt>
                <c:pt idx="95">
                  <c:v>3.4909999999999997E-2</c:v>
                </c:pt>
                <c:pt idx="96">
                  <c:v>3.295E-2</c:v>
                </c:pt>
                <c:pt idx="97">
                  <c:v>3.1210000000000002E-2</c:v>
                </c:pt>
                <c:pt idx="98">
                  <c:v>2.9669999999999998E-2</c:v>
                </c:pt>
                <c:pt idx="99">
                  <c:v>2.7029999999999998E-2</c:v>
                </c:pt>
                <c:pt idx="100">
                  <c:v>2.4850000000000001E-2</c:v>
                </c:pt>
                <c:pt idx="101">
                  <c:v>2.3029999999999998E-2</c:v>
                </c:pt>
                <c:pt idx="102">
                  <c:v>2.1479999999999999E-2</c:v>
                </c:pt>
                <c:pt idx="103">
                  <c:v>2.0129999999999999E-2</c:v>
                </c:pt>
                <c:pt idx="104">
                  <c:v>1.8960000000000001E-2</c:v>
                </c:pt>
                <c:pt idx="105">
                  <c:v>1.7010000000000001E-2</c:v>
                </c:pt>
                <c:pt idx="106">
                  <c:v>1.545E-2</c:v>
                </c:pt>
                <c:pt idx="107">
                  <c:v>1.417E-2</c:v>
                </c:pt>
                <c:pt idx="108">
                  <c:v>1.3100000000000001E-2</c:v>
                </c:pt>
                <c:pt idx="109">
                  <c:v>1.2189999999999999E-2</c:v>
                </c:pt>
                <c:pt idx="110">
                  <c:v>1.141E-2</c:v>
                </c:pt>
                <c:pt idx="111">
                  <c:v>1.072E-2</c:v>
                </c:pt>
                <c:pt idx="112">
                  <c:v>1.0120000000000001E-2</c:v>
                </c:pt>
                <c:pt idx="113">
                  <c:v>9.5930000000000008E-3</c:v>
                </c:pt>
                <c:pt idx="114">
                  <c:v>9.1179999999999994E-3</c:v>
                </c:pt>
                <c:pt idx="115">
                  <c:v>8.6910000000000008E-3</c:v>
                </c:pt>
                <c:pt idx="116">
                  <c:v>7.9539999999999993E-3</c:v>
                </c:pt>
                <c:pt idx="117">
                  <c:v>7.2009999999999999E-3</c:v>
                </c:pt>
                <c:pt idx="118">
                  <c:v>6.587E-3</c:v>
                </c:pt>
                <c:pt idx="119">
                  <c:v>6.0749999999999997E-3</c:v>
                </c:pt>
                <c:pt idx="120">
                  <c:v>5.6410000000000002E-3</c:v>
                </c:pt>
                <c:pt idx="121">
                  <c:v>5.2690000000000002E-3</c:v>
                </c:pt>
                <c:pt idx="122">
                  <c:v>4.9459999999999999E-3</c:v>
                </c:pt>
                <c:pt idx="123">
                  <c:v>4.6620000000000003E-3</c:v>
                </c:pt>
                <c:pt idx="124">
                  <c:v>4.411E-3</c:v>
                </c:pt>
                <c:pt idx="125">
                  <c:v>3.986E-3</c:v>
                </c:pt>
                <c:pt idx="126">
                  <c:v>3.64E-3</c:v>
                </c:pt>
                <c:pt idx="127">
                  <c:v>3.3530000000000001E-3</c:v>
                </c:pt>
                <c:pt idx="128">
                  <c:v>3.1089999999999998E-3</c:v>
                </c:pt>
                <c:pt idx="129">
                  <c:v>2.9009999999999999E-3</c:v>
                </c:pt>
                <c:pt idx="130">
                  <c:v>2.7200000000000002E-3</c:v>
                </c:pt>
                <c:pt idx="131">
                  <c:v>2.4220000000000001E-3</c:v>
                </c:pt>
                <c:pt idx="132">
                  <c:v>2.1849999999999999E-3</c:v>
                </c:pt>
                <c:pt idx="133">
                  <c:v>1.993E-3</c:v>
                </c:pt>
                <c:pt idx="134">
                  <c:v>1.833E-3</c:v>
                </c:pt>
                <c:pt idx="135">
                  <c:v>1.699E-3</c:v>
                </c:pt>
                <c:pt idx="136">
                  <c:v>1.583E-3</c:v>
                </c:pt>
                <c:pt idx="137">
                  <c:v>1.4829999999999999E-3</c:v>
                </c:pt>
                <c:pt idx="138">
                  <c:v>1.3960000000000001E-3</c:v>
                </c:pt>
                <c:pt idx="139">
                  <c:v>1.3190000000000001E-3</c:v>
                </c:pt>
                <c:pt idx="140">
                  <c:v>1.25E-3</c:v>
                </c:pt>
                <c:pt idx="141">
                  <c:v>1.189E-3</c:v>
                </c:pt>
                <c:pt idx="142">
                  <c:v>1.083E-3</c:v>
                </c:pt>
                <c:pt idx="143">
                  <c:v>9.7550000000000002E-4</c:v>
                </c:pt>
                <c:pt idx="144">
                  <c:v>8.8840000000000002E-4</c:v>
                </c:pt>
                <c:pt idx="145">
                  <c:v>8.1629999999999995E-4</c:v>
                </c:pt>
                <c:pt idx="146">
                  <c:v>7.5549999999999999E-4</c:v>
                </c:pt>
                <c:pt idx="147">
                  <c:v>7.0350000000000002E-4</c:v>
                </c:pt>
                <c:pt idx="148">
                  <c:v>6.5850000000000001E-4</c:v>
                </c:pt>
                <c:pt idx="149">
                  <c:v>6.1910000000000003E-4</c:v>
                </c:pt>
                <c:pt idx="150">
                  <c:v>5.8449999999999995E-4</c:v>
                </c:pt>
                <c:pt idx="151">
                  <c:v>5.2599999999999999E-4</c:v>
                </c:pt>
                <c:pt idx="152">
                  <c:v>4.7859999999999998E-4</c:v>
                </c:pt>
                <c:pt idx="153">
                  <c:v>4.394E-4</c:v>
                </c:pt>
                <c:pt idx="154">
                  <c:v>4.0640000000000001E-4</c:v>
                </c:pt>
                <c:pt idx="155">
                  <c:v>3.7819999999999998E-4</c:v>
                </c:pt>
                <c:pt idx="156">
                  <c:v>3.5379999999999998E-4</c:v>
                </c:pt>
                <c:pt idx="157">
                  <c:v>3.1369999999999998E-4</c:v>
                </c:pt>
                <c:pt idx="158">
                  <c:v>2.8210000000000003E-4</c:v>
                </c:pt>
                <c:pt idx="159">
                  <c:v>2.565E-4</c:v>
                </c:pt>
                <c:pt idx="160">
                  <c:v>2.353E-4</c:v>
                </c:pt>
                <c:pt idx="161">
                  <c:v>2.175E-4</c:v>
                </c:pt>
                <c:pt idx="162">
                  <c:v>2.0230000000000001E-4</c:v>
                </c:pt>
                <c:pt idx="163">
                  <c:v>1.8919999999999999E-4</c:v>
                </c:pt>
                <c:pt idx="164">
                  <c:v>1.7770000000000001E-4</c:v>
                </c:pt>
                <c:pt idx="165">
                  <c:v>1.6760000000000001E-4</c:v>
                </c:pt>
                <c:pt idx="166">
                  <c:v>1.5860000000000001E-4</c:v>
                </c:pt>
                <c:pt idx="167">
                  <c:v>1.506E-4</c:v>
                </c:pt>
                <c:pt idx="168">
                  <c:v>1.3679999999999999E-4</c:v>
                </c:pt>
                <c:pt idx="169">
                  <c:v>1.2290000000000001E-4</c:v>
                </c:pt>
                <c:pt idx="170">
                  <c:v>1.117E-4</c:v>
                </c:pt>
                <c:pt idx="171">
                  <c:v>1.024E-4</c:v>
                </c:pt>
                <c:pt idx="172">
                  <c:v>9.4569999999999997E-5</c:v>
                </c:pt>
                <c:pt idx="173">
                  <c:v>8.7899999999999995E-5</c:v>
                </c:pt>
                <c:pt idx="174">
                  <c:v>8.2150000000000005E-5</c:v>
                </c:pt>
                <c:pt idx="175">
                  <c:v>7.7119999999999993E-5</c:v>
                </c:pt>
                <c:pt idx="176">
                  <c:v>7.2700000000000005E-5</c:v>
                </c:pt>
                <c:pt idx="177">
                  <c:v>6.5270000000000004E-5</c:v>
                </c:pt>
                <c:pt idx="178">
                  <c:v>5.927E-5</c:v>
                </c:pt>
                <c:pt idx="179">
                  <c:v>5.431E-5</c:v>
                </c:pt>
                <c:pt idx="180">
                  <c:v>5.0139999999999998E-5</c:v>
                </c:pt>
                <c:pt idx="181">
                  <c:v>4.6589999999999999E-5</c:v>
                </c:pt>
                <c:pt idx="182">
                  <c:v>4.3519999999999997E-5</c:v>
                </c:pt>
                <c:pt idx="183">
                  <c:v>3.8489999999999999E-5</c:v>
                </c:pt>
                <c:pt idx="184">
                  <c:v>3.4539999999999998E-5</c:v>
                </c:pt>
                <c:pt idx="185">
                  <c:v>3.1350000000000003E-5</c:v>
                </c:pt>
                <c:pt idx="186">
                  <c:v>2.8710000000000001E-5</c:v>
                </c:pt>
                <c:pt idx="187">
                  <c:v>2.65E-5</c:v>
                </c:pt>
                <c:pt idx="188">
                  <c:v>2.461E-5</c:v>
                </c:pt>
                <c:pt idx="189">
                  <c:v>2.298E-5</c:v>
                </c:pt>
                <c:pt idx="190">
                  <c:v>2.156E-5</c:v>
                </c:pt>
                <c:pt idx="191">
                  <c:v>2.0319999999999999E-5</c:v>
                </c:pt>
                <c:pt idx="192">
                  <c:v>1.9210000000000001E-5</c:v>
                </c:pt>
                <c:pt idx="193">
                  <c:v>1.8219999999999998E-5</c:v>
                </c:pt>
                <c:pt idx="194">
                  <c:v>1.6529999999999999E-5</c:v>
                </c:pt>
                <c:pt idx="195">
                  <c:v>1.482E-5</c:v>
                </c:pt>
                <c:pt idx="196">
                  <c:v>1.344E-5</c:v>
                </c:pt>
                <c:pt idx="197">
                  <c:v>1.2310000000000001E-5</c:v>
                </c:pt>
                <c:pt idx="198">
                  <c:v>1.135E-5</c:v>
                </c:pt>
                <c:pt idx="199">
                  <c:v>1.0540000000000001E-5</c:v>
                </c:pt>
                <c:pt idx="200">
                  <c:v>9.8400000000000007E-6</c:v>
                </c:pt>
                <c:pt idx="201">
                  <c:v>9.2289999999999992E-6</c:v>
                </c:pt>
                <c:pt idx="202">
                  <c:v>8.6920000000000008E-6</c:v>
                </c:pt>
                <c:pt idx="203">
                  <c:v>7.7910000000000005E-6</c:v>
                </c:pt>
                <c:pt idx="204">
                  <c:v>7.0639999999999996E-6</c:v>
                </c:pt>
                <c:pt idx="205">
                  <c:v>6.4640000000000003E-6</c:v>
                </c:pt>
                <c:pt idx="206">
                  <c:v>5.9619999999999998E-6</c:v>
                </c:pt>
                <c:pt idx="207">
                  <c:v>5.5330000000000002E-6</c:v>
                </c:pt>
                <c:pt idx="208">
                  <c:v>5.164E-6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C6-4C2F-8CCC-E71082BBC48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srim7Be_Mylar!$G$20:$G$228</c:f>
              <c:numCache>
                <c:formatCode>0.000E+00</c:formatCode>
                <c:ptCount val="209"/>
                <c:pt idx="0">
                  <c:v>0.35561000000000004</c:v>
                </c:pt>
                <c:pt idx="1">
                  <c:v>0.37209000000000003</c:v>
                </c:pt>
                <c:pt idx="2">
                  <c:v>0.38679999999999998</c:v>
                </c:pt>
                <c:pt idx="3">
                  <c:v>0.40007999999999999</c:v>
                </c:pt>
                <c:pt idx="4">
                  <c:v>0.41225000000000001</c:v>
                </c:pt>
                <c:pt idx="5">
                  <c:v>0.42331000000000002</c:v>
                </c:pt>
                <c:pt idx="6">
                  <c:v>0.43358999999999998</c:v>
                </c:pt>
                <c:pt idx="7">
                  <c:v>0.44307999999999997</c:v>
                </c:pt>
                <c:pt idx="8">
                  <c:v>0.45191000000000003</c:v>
                </c:pt>
                <c:pt idx="9">
                  <c:v>0.46017000000000002</c:v>
                </c:pt>
                <c:pt idx="10">
                  <c:v>0.46787999999999996</c:v>
                </c:pt>
                <c:pt idx="11">
                  <c:v>0.47522999999999999</c:v>
                </c:pt>
                <c:pt idx="12">
                  <c:v>0.48859999999999998</c:v>
                </c:pt>
                <c:pt idx="13">
                  <c:v>0.50348000000000004</c:v>
                </c:pt>
                <c:pt idx="14">
                  <c:v>0.51673999999999998</c:v>
                </c:pt>
                <c:pt idx="15">
                  <c:v>0.52851999999999999</c:v>
                </c:pt>
                <c:pt idx="16">
                  <c:v>0.53913999999999995</c:v>
                </c:pt>
                <c:pt idx="17">
                  <c:v>0.54881999999999997</c:v>
                </c:pt>
                <c:pt idx="18">
                  <c:v>0.55757999999999996</c:v>
                </c:pt>
                <c:pt idx="19">
                  <c:v>0.56562000000000001</c:v>
                </c:pt>
                <c:pt idx="20">
                  <c:v>0.57316999999999996</c:v>
                </c:pt>
                <c:pt idx="21">
                  <c:v>0.58640000000000003</c:v>
                </c:pt>
                <c:pt idx="22">
                  <c:v>0.59789999999999999</c:v>
                </c:pt>
                <c:pt idx="23">
                  <c:v>0.60809999999999997</c:v>
                </c:pt>
                <c:pt idx="24">
                  <c:v>0.61699999999999999</c:v>
                </c:pt>
                <c:pt idx="25">
                  <c:v>0.625</c:v>
                </c:pt>
                <c:pt idx="26">
                  <c:v>0.6321</c:v>
                </c:pt>
                <c:pt idx="27">
                  <c:v>0.64439999999999997</c:v>
                </c:pt>
                <c:pt idx="28">
                  <c:v>0.65469999999999995</c:v>
                </c:pt>
                <c:pt idx="29">
                  <c:v>0.66320000000000001</c:v>
                </c:pt>
                <c:pt idx="30">
                  <c:v>0.6705000000000001</c:v>
                </c:pt>
                <c:pt idx="31">
                  <c:v>0.67680000000000007</c:v>
                </c:pt>
                <c:pt idx="32">
                  <c:v>0.68230000000000002</c:v>
                </c:pt>
                <c:pt idx="33">
                  <c:v>0.68709999999999993</c:v>
                </c:pt>
                <c:pt idx="34">
                  <c:v>0.69140000000000001</c:v>
                </c:pt>
                <c:pt idx="35">
                  <c:v>0.69510000000000005</c:v>
                </c:pt>
                <c:pt idx="36">
                  <c:v>0.6986</c:v>
                </c:pt>
                <c:pt idx="37">
                  <c:v>0.7016</c:v>
                </c:pt>
                <c:pt idx="38">
                  <c:v>0.70679999999999998</c:v>
                </c:pt>
                <c:pt idx="39">
                  <c:v>0.71220000000000006</c:v>
                </c:pt>
                <c:pt idx="40">
                  <c:v>0.7167</c:v>
                </c:pt>
                <c:pt idx="41">
                  <c:v>0.72060000000000002</c:v>
                </c:pt>
                <c:pt idx="42">
                  <c:v>0.72389999999999999</c:v>
                </c:pt>
                <c:pt idx="43">
                  <c:v>0.7268</c:v>
                </c:pt>
                <c:pt idx="44">
                  <c:v>0.72960000000000003</c:v>
                </c:pt>
                <c:pt idx="45">
                  <c:v>0.73219999999999996</c:v>
                </c:pt>
                <c:pt idx="46">
                  <c:v>0.73449999999999993</c:v>
                </c:pt>
                <c:pt idx="47">
                  <c:v>0.73909999999999998</c:v>
                </c:pt>
                <c:pt idx="48">
                  <c:v>0.74330000000000007</c:v>
                </c:pt>
                <c:pt idx="49">
                  <c:v>0.74760000000000004</c:v>
                </c:pt>
                <c:pt idx="50">
                  <c:v>0.75180000000000002</c:v>
                </c:pt>
                <c:pt idx="51">
                  <c:v>0.75609999999999999</c:v>
                </c:pt>
                <c:pt idx="52">
                  <c:v>0.76039999999999996</c:v>
                </c:pt>
                <c:pt idx="53">
                  <c:v>0.76919999999999999</c:v>
                </c:pt>
                <c:pt idx="54">
                  <c:v>0.77839999999999998</c:v>
                </c:pt>
                <c:pt idx="55">
                  <c:v>0.78769999999999996</c:v>
                </c:pt>
                <c:pt idx="56">
                  <c:v>0.79730000000000001</c:v>
                </c:pt>
                <c:pt idx="57">
                  <c:v>0.80709999999999993</c:v>
                </c:pt>
                <c:pt idx="58">
                  <c:v>0.81700000000000006</c:v>
                </c:pt>
                <c:pt idx="59">
                  <c:v>0.82700000000000007</c:v>
                </c:pt>
                <c:pt idx="60">
                  <c:v>0.82069999999999999</c:v>
                </c:pt>
                <c:pt idx="61">
                  <c:v>0.81810000000000005</c:v>
                </c:pt>
                <c:pt idx="62">
                  <c:v>0.81820000000000004</c:v>
                </c:pt>
                <c:pt idx="63">
                  <c:v>0.8206</c:v>
                </c:pt>
                <c:pt idx="64">
                  <c:v>0.83009999999999995</c:v>
                </c:pt>
                <c:pt idx="65">
                  <c:v>0.84850000000000003</c:v>
                </c:pt>
                <c:pt idx="66">
                  <c:v>0.87109999999999999</c:v>
                </c:pt>
                <c:pt idx="67">
                  <c:v>0.8962</c:v>
                </c:pt>
                <c:pt idx="68">
                  <c:v>0.92269999999999996</c:v>
                </c:pt>
                <c:pt idx="69">
                  <c:v>0.94980000000000009</c:v>
                </c:pt>
                <c:pt idx="70">
                  <c:v>0.97699999999999998</c:v>
                </c:pt>
                <c:pt idx="71">
                  <c:v>1.004</c:v>
                </c:pt>
                <c:pt idx="72">
                  <c:v>1.0306</c:v>
                </c:pt>
                <c:pt idx="73">
                  <c:v>1.0817999999999999</c:v>
                </c:pt>
                <c:pt idx="74">
                  <c:v>1.1302000000000001</c:v>
                </c:pt>
                <c:pt idx="75">
                  <c:v>1.1755</c:v>
                </c:pt>
                <c:pt idx="76">
                  <c:v>1.2174</c:v>
                </c:pt>
                <c:pt idx="77">
                  <c:v>1.2562</c:v>
                </c:pt>
                <c:pt idx="78">
                  <c:v>1.2927</c:v>
                </c:pt>
                <c:pt idx="79">
                  <c:v>1.3573</c:v>
                </c:pt>
                <c:pt idx="80">
                  <c:v>1.4145799999999999</c:v>
                </c:pt>
                <c:pt idx="81">
                  <c:v>1.4671000000000001</c:v>
                </c:pt>
                <c:pt idx="82">
                  <c:v>1.5145899999999999</c:v>
                </c:pt>
                <c:pt idx="83">
                  <c:v>1.5608300000000002</c:v>
                </c:pt>
                <c:pt idx="84">
                  <c:v>1.60568</c:v>
                </c:pt>
                <c:pt idx="85">
                  <c:v>1.6490099999999999</c:v>
                </c:pt>
                <c:pt idx="86">
                  <c:v>1.6917599999999999</c:v>
                </c:pt>
                <c:pt idx="87">
                  <c:v>1.7348399999999999</c:v>
                </c:pt>
                <c:pt idx="88">
                  <c:v>1.7762</c:v>
                </c:pt>
                <c:pt idx="89">
                  <c:v>1.81782</c:v>
                </c:pt>
                <c:pt idx="90">
                  <c:v>1.8996500000000001</c:v>
                </c:pt>
                <c:pt idx="91">
                  <c:v>1.9993300000000001</c:v>
                </c:pt>
                <c:pt idx="92">
                  <c:v>2.0967499999999997</c:v>
                </c:pt>
                <c:pt idx="93">
                  <c:v>2.1917300000000002</c:v>
                </c:pt>
                <c:pt idx="94">
                  <c:v>2.2851500000000002</c:v>
                </c:pt>
                <c:pt idx="95">
                  <c:v>2.3749099999999999</c:v>
                </c:pt>
                <c:pt idx="96">
                  <c:v>2.4639500000000001</c:v>
                </c:pt>
                <c:pt idx="97">
                  <c:v>2.5502100000000003</c:v>
                </c:pt>
                <c:pt idx="98">
                  <c:v>2.63367</c:v>
                </c:pt>
                <c:pt idx="99">
                  <c:v>2.79603</c:v>
                </c:pt>
                <c:pt idx="100">
                  <c:v>2.95085</c:v>
                </c:pt>
                <c:pt idx="101">
                  <c:v>3.0970299999999997</c:v>
                </c:pt>
                <c:pt idx="102">
                  <c:v>3.23448</c:v>
                </c:pt>
                <c:pt idx="103">
                  <c:v>3.3651300000000002</c:v>
                </c:pt>
                <c:pt idx="104">
                  <c:v>3.4879599999999997</c:v>
                </c:pt>
                <c:pt idx="105">
                  <c:v>3.7110099999999999</c:v>
                </c:pt>
                <c:pt idx="106">
                  <c:v>3.9044499999999998</c:v>
                </c:pt>
                <c:pt idx="107">
                  <c:v>4.0711700000000004</c:v>
                </c:pt>
                <c:pt idx="108">
                  <c:v>4.2130999999999998</c:v>
                </c:pt>
                <c:pt idx="109">
                  <c:v>4.3331900000000001</c:v>
                </c:pt>
                <c:pt idx="110">
                  <c:v>4.43241</c:v>
                </c:pt>
                <c:pt idx="111">
                  <c:v>4.5137200000000002</c:v>
                </c:pt>
                <c:pt idx="112">
                  <c:v>4.58012</c:v>
                </c:pt>
                <c:pt idx="113">
                  <c:v>4.632593</c:v>
                </c:pt>
                <c:pt idx="114">
                  <c:v>4.6731179999999997</c:v>
                </c:pt>
                <c:pt idx="115">
                  <c:v>4.7036910000000001</c:v>
                </c:pt>
                <c:pt idx="116">
                  <c:v>4.7409539999999994</c:v>
                </c:pt>
                <c:pt idx="117">
                  <c:v>4.7532010000000007</c:v>
                </c:pt>
                <c:pt idx="118">
                  <c:v>4.7385869999999999</c:v>
                </c:pt>
                <c:pt idx="119">
                  <c:v>4.7060750000000002</c:v>
                </c:pt>
                <c:pt idx="120">
                  <c:v>4.6596409999999997</c:v>
                </c:pt>
                <c:pt idx="121">
                  <c:v>4.6042690000000004</c:v>
                </c:pt>
                <c:pt idx="122">
                  <c:v>4.5419460000000003</c:v>
                </c:pt>
                <c:pt idx="123">
                  <c:v>4.4746619999999995</c:v>
                </c:pt>
                <c:pt idx="124">
                  <c:v>4.4044110000000005</c:v>
                </c:pt>
                <c:pt idx="125">
                  <c:v>4.2579859999999998</c:v>
                </c:pt>
                <c:pt idx="126">
                  <c:v>4.1096399999999997</c:v>
                </c:pt>
                <c:pt idx="127">
                  <c:v>3.964353</c:v>
                </c:pt>
                <c:pt idx="128">
                  <c:v>3.824109</c:v>
                </c:pt>
                <c:pt idx="129">
                  <c:v>3.6899009999999999</c:v>
                </c:pt>
                <c:pt idx="130">
                  <c:v>3.56372</c:v>
                </c:pt>
                <c:pt idx="131">
                  <c:v>3.3324220000000002</c:v>
                </c:pt>
                <c:pt idx="132">
                  <c:v>3.1271849999999999</c:v>
                </c:pt>
                <c:pt idx="133">
                  <c:v>2.9459930000000001</c:v>
                </c:pt>
                <c:pt idx="134">
                  <c:v>2.783833</c:v>
                </c:pt>
                <c:pt idx="135">
                  <c:v>2.6396989999999998</c:v>
                </c:pt>
                <c:pt idx="136">
                  <c:v>2.5095830000000001</c:v>
                </c:pt>
                <c:pt idx="137">
                  <c:v>2.391483</c:v>
                </c:pt>
                <c:pt idx="138">
                  <c:v>2.3073960000000002</c:v>
                </c:pt>
                <c:pt idx="139">
                  <c:v>2.2203189999999999</c:v>
                </c:pt>
                <c:pt idx="140">
                  <c:v>2.1312500000000001</c:v>
                </c:pt>
                <c:pt idx="141">
                  <c:v>2.0471889999999999</c:v>
                </c:pt>
                <c:pt idx="142">
                  <c:v>1.900083</c:v>
                </c:pt>
                <c:pt idx="143">
                  <c:v>1.7449755</c:v>
                </c:pt>
                <c:pt idx="144">
                  <c:v>1.6128884000000001</c:v>
                </c:pt>
                <c:pt idx="145">
                  <c:v>1.5008163000000001</c:v>
                </c:pt>
                <c:pt idx="146">
                  <c:v>1.4037554999999999</c:v>
                </c:pt>
                <c:pt idx="147">
                  <c:v>1.3177034999999999</c:v>
                </c:pt>
                <c:pt idx="148">
                  <c:v>1.2426584999999999</c:v>
                </c:pt>
                <c:pt idx="149">
                  <c:v>1.1756191</c:v>
                </c:pt>
                <c:pt idx="150">
                  <c:v>1.1145845000000001</c:v>
                </c:pt>
                <c:pt idx="151">
                  <c:v>1.0115259999999999</c:v>
                </c:pt>
                <c:pt idx="152">
                  <c:v>0.92557860000000003</c:v>
                </c:pt>
                <c:pt idx="153">
                  <c:v>0.85343939999999996</c:v>
                </c:pt>
                <c:pt idx="154">
                  <c:v>0.7920064</c:v>
                </c:pt>
                <c:pt idx="155">
                  <c:v>0.73907820000000002</c:v>
                </c:pt>
                <c:pt idx="156">
                  <c:v>0.69315379999999993</c:v>
                </c:pt>
                <c:pt idx="157">
                  <c:v>0.61751369999999994</c:v>
                </c:pt>
                <c:pt idx="158">
                  <c:v>0.55798209999999993</c:v>
                </c:pt>
                <c:pt idx="159">
                  <c:v>0.51005650000000002</c:v>
                </c:pt>
                <c:pt idx="160">
                  <c:v>0.47073529999999997</c:v>
                </c:pt>
                <c:pt idx="161">
                  <c:v>0.43781749999999997</c:v>
                </c:pt>
                <c:pt idx="162">
                  <c:v>0.4099023</c:v>
                </c:pt>
                <c:pt idx="163">
                  <c:v>0.38588919999999999</c:v>
                </c:pt>
                <c:pt idx="164">
                  <c:v>0.36487770000000003</c:v>
                </c:pt>
                <c:pt idx="165">
                  <c:v>0.34626760000000001</c:v>
                </c:pt>
                <c:pt idx="166">
                  <c:v>0.32965860000000002</c:v>
                </c:pt>
                <c:pt idx="167">
                  <c:v>0.31455060000000001</c:v>
                </c:pt>
                <c:pt idx="168">
                  <c:v>0.2878368</c:v>
                </c:pt>
                <c:pt idx="169">
                  <c:v>0.26062289999999999</c:v>
                </c:pt>
                <c:pt idx="170">
                  <c:v>0.23901169999999999</c:v>
                </c:pt>
                <c:pt idx="171">
                  <c:v>0.2211024</c:v>
                </c:pt>
                <c:pt idx="172">
                  <c:v>0.20599456999999999</c:v>
                </c:pt>
                <c:pt idx="173">
                  <c:v>0.19298789999999999</c:v>
                </c:pt>
                <c:pt idx="174">
                  <c:v>0.18178215</c:v>
                </c:pt>
                <c:pt idx="175">
                  <c:v>0.17197712000000001</c:v>
                </c:pt>
                <c:pt idx="176">
                  <c:v>0.16337270000000001</c:v>
                </c:pt>
                <c:pt idx="177">
                  <c:v>0.14876527000000001</c:v>
                </c:pt>
                <c:pt idx="178">
                  <c:v>0.13695926999999999</c:v>
                </c:pt>
                <c:pt idx="179">
                  <c:v>0.12715430999999999</c:v>
                </c:pt>
                <c:pt idx="180">
                  <c:v>0.11885014000000001</c:v>
                </c:pt>
                <c:pt idx="181">
                  <c:v>0.11184659</c:v>
                </c:pt>
                <c:pt idx="182">
                  <c:v>0.10574352000000001</c:v>
                </c:pt>
                <c:pt idx="183">
                  <c:v>9.5728489999999999E-2</c:v>
                </c:pt>
                <c:pt idx="184">
                  <c:v>8.7844539999999999E-2</c:v>
                </c:pt>
                <c:pt idx="185">
                  <c:v>8.1481349999999994E-2</c:v>
                </c:pt>
                <c:pt idx="186">
                  <c:v>7.6218709999999995E-2</c:v>
                </c:pt>
                <c:pt idx="187">
                  <c:v>7.1806499999999995E-2</c:v>
                </c:pt>
                <c:pt idx="188">
                  <c:v>6.8054609999999988E-2</c:v>
                </c:pt>
                <c:pt idx="189">
                  <c:v>6.4812980000000006E-2</c:v>
                </c:pt>
                <c:pt idx="190">
                  <c:v>6.2001559999999997E-2</c:v>
                </c:pt>
                <c:pt idx="191">
                  <c:v>5.9530319999999998E-2</c:v>
                </c:pt>
                <c:pt idx="192">
                  <c:v>5.7339210000000002E-2</c:v>
                </c:pt>
                <c:pt idx="193">
                  <c:v>5.5388220000000002E-2</c:v>
                </c:pt>
                <c:pt idx="194">
                  <c:v>5.2076530000000003E-2</c:v>
                </c:pt>
                <c:pt idx="195">
                  <c:v>4.8744820000000001E-2</c:v>
                </c:pt>
                <c:pt idx="196">
                  <c:v>4.6083440000000003E-2</c:v>
                </c:pt>
                <c:pt idx="197">
                  <c:v>4.3912310000000003E-2</c:v>
                </c:pt>
                <c:pt idx="198">
                  <c:v>4.2111349999999999E-2</c:v>
                </c:pt>
                <c:pt idx="199">
                  <c:v>4.0600540000000004E-2</c:v>
                </c:pt>
                <c:pt idx="200">
                  <c:v>3.9309839999999999E-2</c:v>
                </c:pt>
                <c:pt idx="201">
                  <c:v>3.8199229000000001E-2</c:v>
                </c:pt>
                <c:pt idx="202">
                  <c:v>3.7238691999999997E-2</c:v>
                </c:pt>
                <c:pt idx="203">
                  <c:v>3.5657791000000001E-2</c:v>
                </c:pt>
                <c:pt idx="204">
                  <c:v>3.4427064E-2</c:v>
                </c:pt>
                <c:pt idx="205">
                  <c:v>3.3446463999999995E-2</c:v>
                </c:pt>
                <c:pt idx="206">
                  <c:v>3.2655961999999997E-2</c:v>
                </c:pt>
                <c:pt idx="207">
                  <c:v>3.2005533000000003E-2</c:v>
                </c:pt>
                <c:pt idx="208">
                  <c:v>3.1465164000000004E-2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5C6-4C2F-8CCC-E71082BB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77768"/>
        <c:axId val="479980120"/>
      </c:scatterChart>
      <c:valAx>
        <c:axId val="4799777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80120"/>
        <c:crosses val="autoZero"/>
        <c:crossBetween val="midCat"/>
        <c:majorUnit val="10"/>
      </c:valAx>
      <c:valAx>
        <c:axId val="47998012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777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srim7Be_Mylar!$P$5</c:f>
          <c:strCache>
            <c:ptCount val="1"/>
            <c:pt idx="0">
              <c:v>srim7Be_Mylar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srim7Be_Mylar!$D$20:$D$228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srim7Be_Mylar!$J$20:$J$228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1.5E-3</c:v>
                </c:pt>
                <c:pt idx="5">
                  <c:v>1.6000000000000001E-3</c:v>
                </c:pt>
                <c:pt idx="6">
                  <c:v>1.7000000000000001E-3</c:v>
                </c:pt>
                <c:pt idx="7">
                  <c:v>1.8E-3</c:v>
                </c:pt>
                <c:pt idx="8">
                  <c:v>1.9E-3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2.3E-3</c:v>
                </c:pt>
                <c:pt idx="13">
                  <c:v>2.5000000000000001E-3</c:v>
                </c:pt>
                <c:pt idx="14">
                  <c:v>2.5999999999999999E-3</c:v>
                </c:pt>
                <c:pt idx="15">
                  <c:v>2.8E-3</c:v>
                </c:pt>
                <c:pt idx="16">
                  <c:v>3.0000000000000001E-3</c:v>
                </c:pt>
                <c:pt idx="17">
                  <c:v>3.2000000000000002E-3</c:v>
                </c:pt>
                <c:pt idx="18">
                  <c:v>3.4000000000000002E-3</c:v>
                </c:pt>
                <c:pt idx="19">
                  <c:v>3.5999999999999999E-3</c:v>
                </c:pt>
                <c:pt idx="20">
                  <c:v>3.6999999999999997E-3</c:v>
                </c:pt>
                <c:pt idx="21">
                  <c:v>4.1000000000000003E-3</c:v>
                </c:pt>
                <c:pt idx="22">
                  <c:v>4.3999999999999994E-3</c:v>
                </c:pt>
                <c:pt idx="23">
                  <c:v>4.8000000000000004E-3</c:v>
                </c:pt>
                <c:pt idx="24">
                  <c:v>5.0999999999999995E-3</c:v>
                </c:pt>
                <c:pt idx="25">
                  <c:v>5.4999999999999997E-3</c:v>
                </c:pt>
                <c:pt idx="26">
                  <c:v>5.8000000000000005E-3</c:v>
                </c:pt>
                <c:pt idx="27">
                  <c:v>6.5000000000000006E-3</c:v>
                </c:pt>
                <c:pt idx="28">
                  <c:v>7.1999999999999998E-3</c:v>
                </c:pt>
                <c:pt idx="29">
                  <c:v>7.7999999999999996E-3</c:v>
                </c:pt>
                <c:pt idx="30">
                  <c:v>8.5000000000000006E-3</c:v>
                </c:pt>
                <c:pt idx="31">
                  <c:v>9.1999999999999998E-3</c:v>
                </c:pt>
                <c:pt idx="32">
                  <c:v>9.7999999999999997E-3</c:v>
                </c:pt>
                <c:pt idx="33">
                  <c:v>1.0499999999999999E-2</c:v>
                </c:pt>
                <c:pt idx="34">
                  <c:v>1.11E-2</c:v>
                </c:pt>
                <c:pt idx="35">
                  <c:v>1.18E-2</c:v>
                </c:pt>
                <c:pt idx="36">
                  <c:v>1.2500000000000001E-2</c:v>
                </c:pt>
                <c:pt idx="37">
                  <c:v>1.3100000000000001E-2</c:v>
                </c:pt>
                <c:pt idx="38">
                  <c:v>1.4499999999999999E-2</c:v>
                </c:pt>
                <c:pt idx="39">
                  <c:v>1.61E-2</c:v>
                </c:pt>
                <c:pt idx="40">
                  <c:v>1.78E-2</c:v>
                </c:pt>
                <c:pt idx="41">
                  <c:v>1.95E-2</c:v>
                </c:pt>
                <c:pt idx="42">
                  <c:v>2.12E-2</c:v>
                </c:pt>
                <c:pt idx="43">
                  <c:v>2.29E-2</c:v>
                </c:pt>
                <c:pt idx="44">
                  <c:v>2.46E-2</c:v>
                </c:pt>
                <c:pt idx="45">
                  <c:v>2.63E-2</c:v>
                </c:pt>
                <c:pt idx="46">
                  <c:v>2.8000000000000004E-2</c:v>
                </c:pt>
                <c:pt idx="47">
                  <c:v>3.15E-2</c:v>
                </c:pt>
                <c:pt idx="48">
                  <c:v>3.4999999999999996E-2</c:v>
                </c:pt>
                <c:pt idx="49">
                  <c:v>3.85E-2</c:v>
                </c:pt>
                <c:pt idx="50">
                  <c:v>4.1999999999999996E-2</c:v>
                </c:pt>
                <c:pt idx="51">
                  <c:v>4.5499999999999999E-2</c:v>
                </c:pt>
                <c:pt idx="52">
                  <c:v>4.9000000000000002E-2</c:v>
                </c:pt>
                <c:pt idx="53">
                  <c:v>5.6100000000000004E-2</c:v>
                </c:pt>
                <c:pt idx="54">
                  <c:v>6.3100000000000003E-2</c:v>
                </c:pt>
                <c:pt idx="55">
                  <c:v>7.0199999999999999E-2</c:v>
                </c:pt>
                <c:pt idx="56">
                  <c:v>7.7300000000000008E-2</c:v>
                </c:pt>
                <c:pt idx="57">
                  <c:v>8.43E-2</c:v>
                </c:pt>
                <c:pt idx="58">
                  <c:v>9.1300000000000006E-2</c:v>
                </c:pt>
                <c:pt idx="59">
                  <c:v>9.8299999999999998E-2</c:v>
                </c:pt>
                <c:pt idx="60">
                  <c:v>0.10540000000000001</c:v>
                </c:pt>
                <c:pt idx="61">
                  <c:v>0.1125</c:v>
                </c:pt>
                <c:pt idx="62">
                  <c:v>0.1197</c:v>
                </c:pt>
                <c:pt idx="63">
                  <c:v>0.12689999999999999</c:v>
                </c:pt>
                <c:pt idx="64">
                  <c:v>0.14130000000000001</c:v>
                </c:pt>
                <c:pt idx="65">
                  <c:v>0.15920000000000001</c:v>
                </c:pt>
                <c:pt idx="66">
                  <c:v>0.1769</c:v>
                </c:pt>
                <c:pt idx="67">
                  <c:v>0.19419999999999998</c:v>
                </c:pt>
                <c:pt idx="68">
                  <c:v>0.2112</c:v>
                </c:pt>
                <c:pt idx="69">
                  <c:v>0.2278</c:v>
                </c:pt>
                <c:pt idx="70">
                  <c:v>0.24409999999999998</c:v>
                </c:pt>
                <c:pt idx="71">
                  <c:v>0.26</c:v>
                </c:pt>
                <c:pt idx="72">
                  <c:v>0.27559999999999996</c:v>
                </c:pt>
                <c:pt idx="73">
                  <c:v>0.30579999999999996</c:v>
                </c:pt>
                <c:pt idx="74">
                  <c:v>0.33490000000000003</c:v>
                </c:pt>
                <c:pt idx="75">
                  <c:v>0.36309999999999998</c:v>
                </c:pt>
                <c:pt idx="76">
                  <c:v>0.39049999999999996</c:v>
                </c:pt>
                <c:pt idx="77">
                  <c:v>0.41710000000000003</c:v>
                </c:pt>
                <c:pt idx="78">
                  <c:v>0.44299999999999995</c:v>
                </c:pt>
                <c:pt idx="79">
                  <c:v>0.49329999999999996</c:v>
                </c:pt>
                <c:pt idx="80">
                  <c:v>0.54169999999999996</c:v>
                </c:pt>
                <c:pt idx="81">
                  <c:v>0.58860000000000001</c:v>
                </c:pt>
                <c:pt idx="82">
                  <c:v>0.6341</c:v>
                </c:pt>
                <c:pt idx="83">
                  <c:v>0.67849999999999999</c:v>
                </c:pt>
                <c:pt idx="84">
                  <c:v>0.72170000000000001</c:v>
                </c:pt>
                <c:pt idx="85">
                  <c:v>0.76390000000000002</c:v>
                </c:pt>
                <c:pt idx="86">
                  <c:v>0.80510000000000004</c:v>
                </c:pt>
                <c:pt idx="87">
                  <c:v>0.84529999999999994</c:v>
                </c:pt>
                <c:pt idx="88">
                  <c:v>0.88469999999999993</c:v>
                </c:pt>
                <c:pt idx="89">
                  <c:v>0.92330000000000001</c:v>
                </c:pt>
                <c:pt idx="90">
                  <c:v>0.998</c:v>
                </c:pt>
                <c:pt idx="91" formatCode="0.00">
                  <c:v>1.0900000000000001</c:v>
                </c:pt>
                <c:pt idx="92" formatCode="0.00">
                  <c:v>1.17</c:v>
                </c:pt>
                <c:pt idx="93" formatCode="0.00">
                  <c:v>1.25</c:v>
                </c:pt>
                <c:pt idx="94" formatCode="0.00">
                  <c:v>1.33</c:v>
                </c:pt>
                <c:pt idx="95" formatCode="0.00">
                  <c:v>1.41</c:v>
                </c:pt>
                <c:pt idx="96" formatCode="0.00">
                  <c:v>1.48</c:v>
                </c:pt>
                <c:pt idx="97" formatCode="0.00">
                  <c:v>1.55</c:v>
                </c:pt>
                <c:pt idx="98" formatCode="0.00">
                  <c:v>1.62</c:v>
                </c:pt>
                <c:pt idx="99" formatCode="0.00">
                  <c:v>1.75</c:v>
                </c:pt>
                <c:pt idx="100" formatCode="0.00">
                  <c:v>1.87</c:v>
                </c:pt>
                <c:pt idx="101" formatCode="0.00">
                  <c:v>1.99</c:v>
                </c:pt>
                <c:pt idx="102" formatCode="0.00">
                  <c:v>2.1</c:v>
                </c:pt>
                <c:pt idx="103" formatCode="0.00">
                  <c:v>2.21</c:v>
                </c:pt>
                <c:pt idx="104" formatCode="0.00">
                  <c:v>2.31</c:v>
                </c:pt>
                <c:pt idx="105" formatCode="0.00">
                  <c:v>2.5099999999999998</c:v>
                </c:pt>
                <c:pt idx="106" formatCode="0.00">
                  <c:v>2.7</c:v>
                </c:pt>
                <c:pt idx="107" formatCode="0.00">
                  <c:v>2.88</c:v>
                </c:pt>
                <c:pt idx="108" formatCode="0.00">
                  <c:v>3.05</c:v>
                </c:pt>
                <c:pt idx="109" formatCode="0.00">
                  <c:v>3.21</c:v>
                </c:pt>
                <c:pt idx="110" formatCode="0.00">
                  <c:v>3.38</c:v>
                </c:pt>
                <c:pt idx="111" formatCode="0.00">
                  <c:v>3.54</c:v>
                </c:pt>
                <c:pt idx="112" formatCode="0.00">
                  <c:v>3.69</c:v>
                </c:pt>
                <c:pt idx="113" formatCode="0.00">
                  <c:v>3.85</c:v>
                </c:pt>
                <c:pt idx="114" formatCode="0.00">
                  <c:v>4</c:v>
                </c:pt>
                <c:pt idx="115" formatCode="0.00">
                  <c:v>4.1500000000000004</c:v>
                </c:pt>
                <c:pt idx="116" formatCode="0.00">
                  <c:v>4.46</c:v>
                </c:pt>
                <c:pt idx="117" formatCode="0.00">
                  <c:v>4.83</c:v>
                </c:pt>
                <c:pt idx="118" formatCode="0.00">
                  <c:v>5.21</c:v>
                </c:pt>
                <c:pt idx="119" formatCode="0.00">
                  <c:v>5.59</c:v>
                </c:pt>
                <c:pt idx="120" formatCode="0.00">
                  <c:v>5.97</c:v>
                </c:pt>
                <c:pt idx="121" formatCode="0.00">
                  <c:v>6.36</c:v>
                </c:pt>
                <c:pt idx="122" formatCode="0.00">
                  <c:v>6.75</c:v>
                </c:pt>
                <c:pt idx="123" formatCode="0.00">
                  <c:v>7.14</c:v>
                </c:pt>
                <c:pt idx="124" formatCode="0.00">
                  <c:v>7.55</c:v>
                </c:pt>
                <c:pt idx="125" formatCode="0.00">
                  <c:v>8.3699999999999992</c:v>
                </c:pt>
                <c:pt idx="126" formatCode="0.00">
                  <c:v>9.23</c:v>
                </c:pt>
                <c:pt idx="127" formatCode="0.00">
                  <c:v>10.11</c:v>
                </c:pt>
                <c:pt idx="128" formatCode="0.00">
                  <c:v>11.03</c:v>
                </c:pt>
                <c:pt idx="129" formatCode="0.00">
                  <c:v>11.99</c:v>
                </c:pt>
                <c:pt idx="130" formatCode="0.00">
                  <c:v>12.97</c:v>
                </c:pt>
                <c:pt idx="131" formatCode="0.00">
                  <c:v>15.05</c:v>
                </c:pt>
                <c:pt idx="132" formatCode="0.00">
                  <c:v>17.27</c:v>
                </c:pt>
                <c:pt idx="133" formatCode="0.00">
                  <c:v>19.62</c:v>
                </c:pt>
                <c:pt idx="134" formatCode="0.00">
                  <c:v>22.12</c:v>
                </c:pt>
                <c:pt idx="135" formatCode="0.00">
                  <c:v>24.76</c:v>
                </c:pt>
                <c:pt idx="136" formatCode="0.00">
                  <c:v>27.55</c:v>
                </c:pt>
                <c:pt idx="137" formatCode="0.00">
                  <c:v>30.47</c:v>
                </c:pt>
                <c:pt idx="138" formatCode="0.00">
                  <c:v>33.51</c:v>
                </c:pt>
                <c:pt idx="139" formatCode="0.00">
                  <c:v>36.68</c:v>
                </c:pt>
                <c:pt idx="140" formatCode="0.00">
                  <c:v>39.97</c:v>
                </c:pt>
                <c:pt idx="141" formatCode="0.00">
                  <c:v>43.39</c:v>
                </c:pt>
                <c:pt idx="142" formatCode="0.00">
                  <c:v>50.65</c:v>
                </c:pt>
                <c:pt idx="143" formatCode="0.00">
                  <c:v>60.48</c:v>
                </c:pt>
                <c:pt idx="144" formatCode="0.00">
                  <c:v>71.150000000000006</c:v>
                </c:pt>
                <c:pt idx="145" formatCode="0.00">
                  <c:v>82.66</c:v>
                </c:pt>
                <c:pt idx="146" formatCode="0.00">
                  <c:v>94.99</c:v>
                </c:pt>
                <c:pt idx="147" formatCode="0.00">
                  <c:v>108.15</c:v>
                </c:pt>
                <c:pt idx="148" formatCode="0.00">
                  <c:v>122.13</c:v>
                </c:pt>
                <c:pt idx="149" formatCode="0.00">
                  <c:v>136.94</c:v>
                </c:pt>
                <c:pt idx="150" formatCode="0.00">
                  <c:v>152.58000000000001</c:v>
                </c:pt>
                <c:pt idx="151" formatCode="0.00">
                  <c:v>186.29</c:v>
                </c:pt>
                <c:pt idx="152" formatCode="0.00">
                  <c:v>223.29</c:v>
                </c:pt>
                <c:pt idx="153" formatCode="0.00">
                  <c:v>263.58</c:v>
                </c:pt>
                <c:pt idx="154" formatCode="0.00">
                  <c:v>307.12</c:v>
                </c:pt>
                <c:pt idx="155" formatCode="0.00">
                  <c:v>353.92</c:v>
                </c:pt>
                <c:pt idx="156" formatCode="0.00">
                  <c:v>403.93</c:v>
                </c:pt>
                <c:pt idx="157" formatCode="0.00">
                  <c:v>513.38</c:v>
                </c:pt>
                <c:pt idx="158" formatCode="0.00">
                  <c:v>635.36</c:v>
                </c:pt>
                <c:pt idx="159" formatCode="0.00">
                  <c:v>769.57</c:v>
                </c:pt>
                <c:pt idx="160" formatCode="0.00">
                  <c:v>915.7</c:v>
                </c:pt>
                <c:pt idx="161" formatCode="0.00">
                  <c:v>1070</c:v>
                </c:pt>
                <c:pt idx="162" formatCode="0.00">
                  <c:v>1240</c:v>
                </c:pt>
                <c:pt idx="163" formatCode="0.00">
                  <c:v>1420</c:v>
                </c:pt>
                <c:pt idx="164" formatCode="0.00">
                  <c:v>1610</c:v>
                </c:pt>
                <c:pt idx="165" formatCode="0.00">
                  <c:v>1810</c:v>
                </c:pt>
                <c:pt idx="166" formatCode="0.00">
                  <c:v>2029.9999999999998</c:v>
                </c:pt>
                <c:pt idx="167" formatCode="0.00">
                  <c:v>2250</c:v>
                </c:pt>
                <c:pt idx="168" formatCode="0.0">
                  <c:v>2720</c:v>
                </c:pt>
                <c:pt idx="169" formatCode="0.0">
                  <c:v>3380</c:v>
                </c:pt>
                <c:pt idx="170" formatCode="0.0">
                  <c:v>4100</c:v>
                </c:pt>
                <c:pt idx="171" formatCode="0.0">
                  <c:v>4870</c:v>
                </c:pt>
                <c:pt idx="172" formatCode="0.0">
                  <c:v>5710</c:v>
                </c:pt>
                <c:pt idx="173" formatCode="0.0">
                  <c:v>6610</c:v>
                </c:pt>
                <c:pt idx="174" formatCode="0.0">
                  <c:v>7570</c:v>
                </c:pt>
                <c:pt idx="175" formatCode="0.0">
                  <c:v>8580</c:v>
                </c:pt>
                <c:pt idx="176" formatCode="0.0">
                  <c:v>9650</c:v>
                </c:pt>
                <c:pt idx="177" formatCode="0.0">
                  <c:v>11940</c:v>
                </c:pt>
                <c:pt idx="178" formatCode="0.0">
                  <c:v>14450</c:v>
                </c:pt>
                <c:pt idx="179" formatCode="0.0">
                  <c:v>17170</c:v>
                </c:pt>
                <c:pt idx="180" formatCode="0.0">
                  <c:v>20080</c:v>
                </c:pt>
                <c:pt idx="181" formatCode="0.0">
                  <c:v>23180</c:v>
                </c:pt>
                <c:pt idx="182" formatCode="0.0">
                  <c:v>26470</c:v>
                </c:pt>
                <c:pt idx="183" formatCode="0.0">
                  <c:v>33590</c:v>
                </c:pt>
                <c:pt idx="184" formatCode="0.0">
                  <c:v>41400</c:v>
                </c:pt>
                <c:pt idx="185" formatCode="0.0">
                  <c:v>49860</c:v>
                </c:pt>
                <c:pt idx="186" formatCode="0.0">
                  <c:v>58950</c:v>
                </c:pt>
                <c:pt idx="187" formatCode="0.0">
                  <c:v>68630</c:v>
                </c:pt>
                <c:pt idx="188" formatCode="0.0">
                  <c:v>78870</c:v>
                </c:pt>
                <c:pt idx="189" formatCode="0.0">
                  <c:v>89650</c:v>
                </c:pt>
                <c:pt idx="190" formatCode="0.0">
                  <c:v>100950</c:v>
                </c:pt>
                <c:pt idx="191" formatCode="0.0">
                  <c:v>112730</c:v>
                </c:pt>
                <c:pt idx="192" formatCode="0.0">
                  <c:v>124980</c:v>
                </c:pt>
                <c:pt idx="193" formatCode="0.0">
                  <c:v>137690</c:v>
                </c:pt>
                <c:pt idx="194" formatCode="0.0">
                  <c:v>164350</c:v>
                </c:pt>
                <c:pt idx="195" formatCode="0.0">
                  <c:v>199880</c:v>
                </c:pt>
                <c:pt idx="196" formatCode="0.0">
                  <c:v>237650</c:v>
                </c:pt>
                <c:pt idx="197" formatCode="0.0">
                  <c:v>277430</c:v>
                </c:pt>
                <c:pt idx="198" formatCode="0.0">
                  <c:v>319050</c:v>
                </c:pt>
                <c:pt idx="199" formatCode="0.0">
                  <c:v>362340</c:v>
                </c:pt>
                <c:pt idx="200" formatCode="0.0">
                  <c:v>407140</c:v>
                </c:pt>
                <c:pt idx="201" formatCode="0.0">
                  <c:v>453320</c:v>
                </c:pt>
                <c:pt idx="202" formatCode="0.0">
                  <c:v>500770</c:v>
                </c:pt>
                <c:pt idx="203" formatCode="0.0">
                  <c:v>599010</c:v>
                </c:pt>
                <c:pt idx="204" formatCode="0.0">
                  <c:v>701170</c:v>
                </c:pt>
                <c:pt idx="205" formatCode="0.0">
                  <c:v>806660</c:v>
                </c:pt>
                <c:pt idx="206" formatCode="0.0">
                  <c:v>914970</c:v>
                </c:pt>
                <c:pt idx="207" formatCode="0">
                  <c:v>1030000</c:v>
                </c:pt>
                <c:pt idx="208" formatCode="0">
                  <c:v>1140000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78-4795-9907-4A0AF4A8A3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srim7Be_Mylar!$M$20:$M$228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1.4E-3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2.5999999999999999E-3</c:v>
                </c:pt>
                <c:pt idx="22">
                  <c:v>2.8E-3</c:v>
                </c:pt>
                <c:pt idx="23">
                  <c:v>3.0000000000000001E-3</c:v>
                </c:pt>
                <c:pt idx="24">
                  <c:v>3.2000000000000002E-3</c:v>
                </c:pt>
                <c:pt idx="25">
                  <c:v>3.4000000000000002E-3</c:v>
                </c:pt>
                <c:pt idx="26">
                  <c:v>3.5999999999999999E-3</c:v>
                </c:pt>
                <c:pt idx="27">
                  <c:v>3.8999999999999998E-3</c:v>
                </c:pt>
                <c:pt idx="28">
                  <c:v>4.3E-3</c:v>
                </c:pt>
                <c:pt idx="29">
                  <c:v>4.5999999999999999E-3</c:v>
                </c:pt>
                <c:pt idx="30">
                  <c:v>5.0000000000000001E-3</c:v>
                </c:pt>
                <c:pt idx="31">
                  <c:v>5.3E-3</c:v>
                </c:pt>
                <c:pt idx="32">
                  <c:v>5.5999999999999999E-3</c:v>
                </c:pt>
                <c:pt idx="33">
                  <c:v>6.0000000000000001E-3</c:v>
                </c:pt>
                <c:pt idx="34">
                  <c:v>6.3E-3</c:v>
                </c:pt>
                <c:pt idx="35">
                  <c:v>6.6E-3</c:v>
                </c:pt>
                <c:pt idx="36">
                  <c:v>6.9000000000000008E-3</c:v>
                </c:pt>
                <c:pt idx="37">
                  <c:v>7.1999999999999998E-3</c:v>
                </c:pt>
                <c:pt idx="38">
                  <c:v>7.9000000000000008E-3</c:v>
                </c:pt>
                <c:pt idx="39">
                  <c:v>8.6E-3</c:v>
                </c:pt>
                <c:pt idx="40">
                  <c:v>9.4000000000000004E-3</c:v>
                </c:pt>
                <c:pt idx="41">
                  <c:v>1.0100000000000001E-2</c:v>
                </c:pt>
                <c:pt idx="42">
                  <c:v>1.09E-2</c:v>
                </c:pt>
                <c:pt idx="43">
                  <c:v>1.1600000000000001E-2</c:v>
                </c:pt>
                <c:pt idx="44">
                  <c:v>1.23E-2</c:v>
                </c:pt>
                <c:pt idx="45">
                  <c:v>1.3000000000000001E-2</c:v>
                </c:pt>
                <c:pt idx="46">
                  <c:v>1.37E-2</c:v>
                </c:pt>
                <c:pt idx="47">
                  <c:v>1.5099999999999999E-2</c:v>
                </c:pt>
                <c:pt idx="48">
                  <c:v>1.6400000000000001E-2</c:v>
                </c:pt>
                <c:pt idx="49">
                  <c:v>1.78E-2</c:v>
                </c:pt>
                <c:pt idx="50">
                  <c:v>1.9E-2</c:v>
                </c:pt>
                <c:pt idx="51">
                  <c:v>2.0300000000000002E-2</c:v>
                </c:pt>
                <c:pt idx="52">
                  <c:v>2.1499999999999998E-2</c:v>
                </c:pt>
                <c:pt idx="53">
                  <c:v>2.3899999999999998E-2</c:v>
                </c:pt>
                <c:pt idx="54">
                  <c:v>2.6100000000000002E-2</c:v>
                </c:pt>
                <c:pt idx="55">
                  <c:v>2.8299999999999999E-2</c:v>
                </c:pt>
                <c:pt idx="56">
                  <c:v>3.0300000000000001E-2</c:v>
                </c:pt>
                <c:pt idx="57">
                  <c:v>3.2300000000000002E-2</c:v>
                </c:pt>
                <c:pt idx="58">
                  <c:v>3.4300000000000004E-2</c:v>
                </c:pt>
                <c:pt idx="59">
                  <c:v>3.61E-2</c:v>
                </c:pt>
                <c:pt idx="60">
                  <c:v>3.7900000000000003E-2</c:v>
                </c:pt>
                <c:pt idx="61">
                  <c:v>3.9699999999999999E-2</c:v>
                </c:pt>
                <c:pt idx="62">
                  <c:v>4.1499999999999995E-2</c:v>
                </c:pt>
                <c:pt idx="63">
                  <c:v>4.3200000000000002E-2</c:v>
                </c:pt>
                <c:pt idx="64">
                  <c:v>4.65E-2</c:v>
                </c:pt>
                <c:pt idx="65">
                  <c:v>5.04E-2</c:v>
                </c:pt>
                <c:pt idx="66">
                  <c:v>5.4000000000000006E-2</c:v>
                </c:pt>
                <c:pt idx="67">
                  <c:v>5.7399999999999993E-2</c:v>
                </c:pt>
                <c:pt idx="68">
                  <c:v>6.0499999999999998E-2</c:v>
                </c:pt>
                <c:pt idx="69">
                  <c:v>6.3399999999999998E-2</c:v>
                </c:pt>
                <c:pt idx="70">
                  <c:v>6.6100000000000006E-2</c:v>
                </c:pt>
                <c:pt idx="71">
                  <c:v>6.8600000000000008E-2</c:v>
                </c:pt>
                <c:pt idx="72">
                  <c:v>7.0899999999999991E-2</c:v>
                </c:pt>
                <c:pt idx="73">
                  <c:v>7.5200000000000003E-2</c:v>
                </c:pt>
                <c:pt idx="74">
                  <c:v>7.9000000000000001E-2</c:v>
                </c:pt>
                <c:pt idx="75">
                  <c:v>8.249999999999999E-2</c:v>
                </c:pt>
                <c:pt idx="76">
                  <c:v>8.5599999999999996E-2</c:v>
                </c:pt>
                <c:pt idx="77">
                  <c:v>8.8400000000000006E-2</c:v>
                </c:pt>
                <c:pt idx="78">
                  <c:v>9.0999999999999998E-2</c:v>
                </c:pt>
                <c:pt idx="79">
                  <c:v>9.5699999999999993E-2</c:v>
                </c:pt>
                <c:pt idx="80">
                  <c:v>9.9900000000000003E-2</c:v>
                </c:pt>
                <c:pt idx="81">
                  <c:v>0.1036</c:v>
                </c:pt>
                <c:pt idx="82">
                  <c:v>0.1069</c:v>
                </c:pt>
                <c:pt idx="83">
                  <c:v>0.1099</c:v>
                </c:pt>
                <c:pt idx="84">
                  <c:v>0.11259999999999999</c:v>
                </c:pt>
                <c:pt idx="85">
                  <c:v>0.11510000000000001</c:v>
                </c:pt>
                <c:pt idx="86">
                  <c:v>0.11739999999999999</c:v>
                </c:pt>
                <c:pt idx="87">
                  <c:v>0.11950000000000001</c:v>
                </c:pt>
                <c:pt idx="88">
                  <c:v>0.12150000000000001</c:v>
                </c:pt>
                <c:pt idx="89">
                  <c:v>0.1234</c:v>
                </c:pt>
                <c:pt idx="90">
                  <c:v>0.12689999999999999</c:v>
                </c:pt>
                <c:pt idx="91">
                  <c:v>0.13089999999999999</c:v>
                </c:pt>
                <c:pt idx="92">
                  <c:v>0.1343</c:v>
                </c:pt>
                <c:pt idx="93">
                  <c:v>0.13730000000000001</c:v>
                </c:pt>
                <c:pt idx="94">
                  <c:v>0.13999999999999999</c:v>
                </c:pt>
                <c:pt idx="95">
                  <c:v>0.14230000000000001</c:v>
                </c:pt>
                <c:pt idx="96">
                  <c:v>0.14450000000000002</c:v>
                </c:pt>
                <c:pt idx="97">
                  <c:v>0.1464</c:v>
                </c:pt>
                <c:pt idx="98">
                  <c:v>0.1482</c:v>
                </c:pt>
                <c:pt idx="99">
                  <c:v>0.15179999999999999</c:v>
                </c:pt>
                <c:pt idx="100">
                  <c:v>0.15489999999999998</c:v>
                </c:pt>
                <c:pt idx="101">
                  <c:v>0.15760000000000002</c:v>
                </c:pt>
                <c:pt idx="102">
                  <c:v>0.16</c:v>
                </c:pt>
                <c:pt idx="103">
                  <c:v>0.16209999999999999</c:v>
                </c:pt>
                <c:pt idx="104">
                  <c:v>0.16399999999999998</c:v>
                </c:pt>
                <c:pt idx="105">
                  <c:v>0.16850000000000001</c:v>
                </c:pt>
                <c:pt idx="106">
                  <c:v>0.17230000000000001</c:v>
                </c:pt>
                <c:pt idx="107">
                  <c:v>0.17560000000000001</c:v>
                </c:pt>
                <c:pt idx="108">
                  <c:v>0.17860000000000001</c:v>
                </c:pt>
                <c:pt idx="109">
                  <c:v>0.18129999999999999</c:v>
                </c:pt>
                <c:pt idx="110">
                  <c:v>0.18380000000000002</c:v>
                </c:pt>
                <c:pt idx="111">
                  <c:v>0.18609999999999999</c:v>
                </c:pt>
                <c:pt idx="112">
                  <c:v>0.1883</c:v>
                </c:pt>
                <c:pt idx="113">
                  <c:v>0.19039999999999999</c:v>
                </c:pt>
                <c:pt idx="114">
                  <c:v>0.19239999999999999</c:v>
                </c:pt>
                <c:pt idx="115">
                  <c:v>0.1943</c:v>
                </c:pt>
                <c:pt idx="116">
                  <c:v>0.20030000000000001</c:v>
                </c:pt>
                <c:pt idx="117">
                  <c:v>0.20870000000000002</c:v>
                </c:pt>
                <c:pt idx="118">
                  <c:v>0.21680000000000002</c:v>
                </c:pt>
                <c:pt idx="119">
                  <c:v>0.22450000000000001</c:v>
                </c:pt>
                <c:pt idx="120">
                  <c:v>0.23210000000000003</c:v>
                </c:pt>
                <c:pt idx="121">
                  <c:v>0.23959999999999998</c:v>
                </c:pt>
                <c:pt idx="122">
                  <c:v>0.24700000000000003</c:v>
                </c:pt>
                <c:pt idx="123">
                  <c:v>0.25430000000000003</c:v>
                </c:pt>
                <c:pt idx="124">
                  <c:v>0.26169999999999999</c:v>
                </c:pt>
                <c:pt idx="125">
                  <c:v>0.28849999999999998</c:v>
                </c:pt>
                <c:pt idx="126">
                  <c:v>0.31459999999999999</c:v>
                </c:pt>
                <c:pt idx="127">
                  <c:v>0.34039999999999998</c:v>
                </c:pt>
                <c:pt idx="128">
                  <c:v>0.36609999999999998</c:v>
                </c:pt>
                <c:pt idx="129">
                  <c:v>0.39180000000000004</c:v>
                </c:pt>
                <c:pt idx="130">
                  <c:v>0.41769999999999996</c:v>
                </c:pt>
                <c:pt idx="131">
                  <c:v>0.51369999999999993</c:v>
                </c:pt>
                <c:pt idx="132">
                  <c:v>0.6048</c:v>
                </c:pt>
                <c:pt idx="133">
                  <c:v>0.69350000000000001</c:v>
                </c:pt>
                <c:pt idx="134">
                  <c:v>0.78139999999999998</c:v>
                </c:pt>
                <c:pt idx="135">
                  <c:v>0.86899999999999999</c:v>
                </c:pt>
                <c:pt idx="136">
                  <c:v>0.95700000000000007</c:v>
                </c:pt>
                <c:pt idx="137">
                  <c:v>1.05</c:v>
                </c:pt>
                <c:pt idx="138">
                  <c:v>1.1299999999999999</c:v>
                </c:pt>
                <c:pt idx="139">
                  <c:v>1.22</c:v>
                </c:pt>
                <c:pt idx="140" formatCode="0.00">
                  <c:v>1.31</c:v>
                </c:pt>
                <c:pt idx="141" formatCode="0.00">
                  <c:v>1.4</c:v>
                </c:pt>
                <c:pt idx="142" formatCode="0.00">
                  <c:v>1.74</c:v>
                </c:pt>
                <c:pt idx="143" formatCode="0.00">
                  <c:v>2.2400000000000002</c:v>
                </c:pt>
                <c:pt idx="144" formatCode="0.00">
                  <c:v>2.71</c:v>
                </c:pt>
                <c:pt idx="145" formatCode="0.00">
                  <c:v>3.17</c:v>
                </c:pt>
                <c:pt idx="146" formatCode="0.00">
                  <c:v>3.62</c:v>
                </c:pt>
                <c:pt idx="147" formatCode="0.00">
                  <c:v>4.08</c:v>
                </c:pt>
                <c:pt idx="148" formatCode="0.00">
                  <c:v>4.55</c:v>
                </c:pt>
                <c:pt idx="149" formatCode="0.00">
                  <c:v>5.0199999999999996</c:v>
                </c:pt>
                <c:pt idx="150" formatCode="0.00">
                  <c:v>5.49</c:v>
                </c:pt>
                <c:pt idx="151" formatCode="0.00">
                  <c:v>7.3</c:v>
                </c:pt>
                <c:pt idx="152" formatCode="0.00">
                  <c:v>9</c:v>
                </c:pt>
                <c:pt idx="153" formatCode="0.00">
                  <c:v>10.68</c:v>
                </c:pt>
                <c:pt idx="154" formatCode="0.00">
                  <c:v>12.35</c:v>
                </c:pt>
                <c:pt idx="155" formatCode="0.00">
                  <c:v>14.04</c:v>
                </c:pt>
                <c:pt idx="156" formatCode="0.00">
                  <c:v>15.75</c:v>
                </c:pt>
                <c:pt idx="157" formatCode="0.00">
                  <c:v>22.14</c:v>
                </c:pt>
                <c:pt idx="158" formatCode="0.00">
                  <c:v>28.13</c:v>
                </c:pt>
                <c:pt idx="159" formatCode="0.00">
                  <c:v>34</c:v>
                </c:pt>
                <c:pt idx="160" formatCode="0.00">
                  <c:v>39.86</c:v>
                </c:pt>
                <c:pt idx="161" formatCode="0.00">
                  <c:v>45.76</c:v>
                </c:pt>
                <c:pt idx="162" formatCode="0.00">
                  <c:v>51.71</c:v>
                </c:pt>
                <c:pt idx="163" formatCode="0.00">
                  <c:v>57.73</c:v>
                </c:pt>
                <c:pt idx="164" formatCode="0.00">
                  <c:v>63.82</c:v>
                </c:pt>
                <c:pt idx="165" formatCode="0.00">
                  <c:v>70</c:v>
                </c:pt>
                <c:pt idx="166" formatCode="0.00">
                  <c:v>76.25</c:v>
                </c:pt>
                <c:pt idx="167" formatCode="0.00">
                  <c:v>82.6</c:v>
                </c:pt>
                <c:pt idx="168" formatCode="0.00">
                  <c:v>106.8</c:v>
                </c:pt>
                <c:pt idx="169" formatCode="0.00">
                  <c:v>141.55000000000001</c:v>
                </c:pt>
                <c:pt idx="170" formatCode="0.00">
                  <c:v>174.47</c:v>
                </c:pt>
                <c:pt idx="171" formatCode="0.00">
                  <c:v>206.66</c:v>
                </c:pt>
                <c:pt idx="172" formatCode="0.00">
                  <c:v>238.65</c:v>
                </c:pt>
                <c:pt idx="173" formatCode="0.00">
                  <c:v>270.70999999999998</c:v>
                </c:pt>
                <c:pt idx="174" formatCode="0.00">
                  <c:v>302.98</c:v>
                </c:pt>
                <c:pt idx="175" formatCode="0.00">
                  <c:v>335.54</c:v>
                </c:pt>
                <c:pt idx="176" formatCode="0.00">
                  <c:v>368.44</c:v>
                </c:pt>
                <c:pt idx="177" formatCode="0.00">
                  <c:v>492.12</c:v>
                </c:pt>
                <c:pt idx="178" formatCode="0.00">
                  <c:v>607.64</c:v>
                </c:pt>
                <c:pt idx="179" formatCode="0.00">
                  <c:v>719.71</c:v>
                </c:pt>
                <c:pt idx="180" formatCode="0.00">
                  <c:v>830.32</c:v>
                </c:pt>
                <c:pt idx="181" formatCode="0.00">
                  <c:v>940.47</c:v>
                </c:pt>
                <c:pt idx="182" formatCode="0.00">
                  <c:v>1050</c:v>
                </c:pt>
                <c:pt idx="183" formatCode="0.00">
                  <c:v>1460</c:v>
                </c:pt>
                <c:pt idx="184" formatCode="0.00">
                  <c:v>1830</c:v>
                </c:pt>
                <c:pt idx="185" formatCode="0.00">
                  <c:v>2190</c:v>
                </c:pt>
                <c:pt idx="186" formatCode="0.00">
                  <c:v>2540</c:v>
                </c:pt>
                <c:pt idx="187" formatCode="0.00">
                  <c:v>2890</c:v>
                </c:pt>
                <c:pt idx="188" formatCode="0.00">
                  <c:v>3240</c:v>
                </c:pt>
                <c:pt idx="189" formatCode="0.0">
                  <c:v>3580</c:v>
                </c:pt>
                <c:pt idx="190" formatCode="0.0">
                  <c:v>3920</c:v>
                </c:pt>
                <c:pt idx="191" formatCode="0.0">
                  <c:v>4270</c:v>
                </c:pt>
                <c:pt idx="192" formatCode="0.0">
                  <c:v>4610</c:v>
                </c:pt>
                <c:pt idx="193" formatCode="0.0">
                  <c:v>4950</c:v>
                </c:pt>
                <c:pt idx="194" formatCode="0.0">
                  <c:v>6230</c:v>
                </c:pt>
                <c:pt idx="195" formatCode="0.0">
                  <c:v>8010</c:v>
                </c:pt>
                <c:pt idx="196" formatCode="0.0">
                  <c:v>9640</c:v>
                </c:pt>
                <c:pt idx="197" formatCode="0.0">
                  <c:v>11170</c:v>
                </c:pt>
                <c:pt idx="198" formatCode="0.0">
                  <c:v>12640</c:v>
                </c:pt>
                <c:pt idx="199" formatCode="0.0">
                  <c:v>14050</c:v>
                </c:pt>
                <c:pt idx="200" formatCode="0.0">
                  <c:v>15420</c:v>
                </c:pt>
                <c:pt idx="201" formatCode="0.0">
                  <c:v>16760</c:v>
                </c:pt>
                <c:pt idx="202" formatCode="0.0">
                  <c:v>18060</c:v>
                </c:pt>
                <c:pt idx="203" formatCode="0.0">
                  <c:v>22810</c:v>
                </c:pt>
                <c:pt idx="204" formatCode="0.0">
                  <c:v>27020</c:v>
                </c:pt>
                <c:pt idx="205" formatCode="0.0">
                  <c:v>30880</c:v>
                </c:pt>
                <c:pt idx="206" formatCode="0.0">
                  <c:v>34490</c:v>
                </c:pt>
                <c:pt idx="207" formatCode="0.0">
                  <c:v>37890</c:v>
                </c:pt>
                <c:pt idx="208" formatCode="0.0">
                  <c:v>41130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78-4795-9907-4A0AF4A8A3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srim7Be_Mylar!$P$20:$P$228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1.0999999999999998E-3</c:v>
                </c:pt>
                <c:pt idx="12">
                  <c:v>1.0999999999999998E-3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1.5E-3</c:v>
                </c:pt>
                <c:pt idx="18">
                  <c:v>1.6000000000000001E-3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2.9000000000000002E-3</c:v>
                </c:pt>
                <c:pt idx="28">
                  <c:v>3.0999999999999999E-3</c:v>
                </c:pt>
                <c:pt idx="29">
                  <c:v>3.4000000000000002E-3</c:v>
                </c:pt>
                <c:pt idx="30">
                  <c:v>3.5999999999999999E-3</c:v>
                </c:pt>
                <c:pt idx="31">
                  <c:v>3.8E-3</c:v>
                </c:pt>
                <c:pt idx="32">
                  <c:v>4.1000000000000003E-3</c:v>
                </c:pt>
                <c:pt idx="33">
                  <c:v>4.3E-3</c:v>
                </c:pt>
                <c:pt idx="34">
                  <c:v>4.5999999999999999E-3</c:v>
                </c:pt>
                <c:pt idx="35">
                  <c:v>4.8000000000000004E-3</c:v>
                </c:pt>
                <c:pt idx="36">
                  <c:v>5.0000000000000001E-3</c:v>
                </c:pt>
                <c:pt idx="37">
                  <c:v>5.1999999999999998E-3</c:v>
                </c:pt>
                <c:pt idx="38">
                  <c:v>5.7000000000000002E-3</c:v>
                </c:pt>
                <c:pt idx="39">
                  <c:v>6.3E-3</c:v>
                </c:pt>
                <c:pt idx="40">
                  <c:v>6.8000000000000005E-3</c:v>
                </c:pt>
                <c:pt idx="41">
                  <c:v>7.3999999999999995E-3</c:v>
                </c:pt>
                <c:pt idx="42">
                  <c:v>7.9000000000000008E-3</c:v>
                </c:pt>
                <c:pt idx="43">
                  <c:v>8.4000000000000012E-3</c:v>
                </c:pt>
                <c:pt idx="44">
                  <c:v>8.9999999999999993E-3</c:v>
                </c:pt>
                <c:pt idx="45">
                  <c:v>9.4999999999999998E-3</c:v>
                </c:pt>
                <c:pt idx="46">
                  <c:v>0.01</c:v>
                </c:pt>
                <c:pt idx="47">
                  <c:v>1.11E-2</c:v>
                </c:pt>
                <c:pt idx="48">
                  <c:v>1.21E-2</c:v>
                </c:pt>
                <c:pt idx="49">
                  <c:v>1.3100000000000001E-2</c:v>
                </c:pt>
                <c:pt idx="50">
                  <c:v>1.4199999999999999E-2</c:v>
                </c:pt>
                <c:pt idx="51">
                  <c:v>1.52E-2</c:v>
                </c:pt>
                <c:pt idx="52">
                  <c:v>1.6199999999999999E-2</c:v>
                </c:pt>
                <c:pt idx="53">
                  <c:v>1.8099999999999998E-2</c:v>
                </c:pt>
                <c:pt idx="54">
                  <c:v>2.01E-2</c:v>
                </c:pt>
                <c:pt idx="55">
                  <c:v>2.1999999999999999E-2</c:v>
                </c:pt>
                <c:pt idx="56">
                  <c:v>2.3799999999999998E-2</c:v>
                </c:pt>
                <c:pt idx="57">
                  <c:v>2.5600000000000001E-2</c:v>
                </c:pt>
                <c:pt idx="58">
                  <c:v>2.7400000000000001E-2</c:v>
                </c:pt>
                <c:pt idx="59">
                  <c:v>2.9199999999999997E-2</c:v>
                </c:pt>
                <c:pt idx="60">
                  <c:v>3.09E-2</c:v>
                </c:pt>
                <c:pt idx="61">
                  <c:v>3.2500000000000001E-2</c:v>
                </c:pt>
                <c:pt idx="62">
                  <c:v>3.4200000000000001E-2</c:v>
                </c:pt>
                <c:pt idx="63">
                  <c:v>3.5900000000000001E-2</c:v>
                </c:pt>
                <c:pt idx="64">
                  <c:v>3.9100000000000003E-2</c:v>
                </c:pt>
                <c:pt idx="65">
                  <c:v>4.3099999999999999E-2</c:v>
                </c:pt>
                <c:pt idx="66">
                  <c:v>4.6899999999999997E-2</c:v>
                </c:pt>
                <c:pt idx="67">
                  <c:v>5.0500000000000003E-2</c:v>
                </c:pt>
                <c:pt idx="68">
                  <c:v>5.4000000000000006E-2</c:v>
                </c:pt>
                <c:pt idx="69">
                  <c:v>5.7399999999999993E-2</c:v>
                </c:pt>
                <c:pt idx="70">
                  <c:v>6.0600000000000001E-2</c:v>
                </c:pt>
                <c:pt idx="71">
                  <c:v>6.3600000000000004E-2</c:v>
                </c:pt>
                <c:pt idx="72">
                  <c:v>6.6500000000000004E-2</c:v>
                </c:pt>
                <c:pt idx="73">
                  <c:v>7.1999999999999995E-2</c:v>
                </c:pt>
                <c:pt idx="74">
                  <c:v>7.6999999999999999E-2</c:v>
                </c:pt>
                <c:pt idx="75">
                  <c:v>8.1599999999999992E-2</c:v>
                </c:pt>
                <c:pt idx="76">
                  <c:v>8.5900000000000004E-2</c:v>
                </c:pt>
                <c:pt idx="77">
                  <c:v>8.9900000000000008E-2</c:v>
                </c:pt>
                <c:pt idx="78">
                  <c:v>9.3600000000000003E-2</c:v>
                </c:pt>
                <c:pt idx="79">
                  <c:v>0.10049999999999999</c:v>
                </c:pt>
                <c:pt idx="80">
                  <c:v>0.1066</c:v>
                </c:pt>
                <c:pt idx="81">
                  <c:v>0.11220000000000001</c:v>
                </c:pt>
                <c:pt idx="82">
                  <c:v>0.11739999999999999</c:v>
                </c:pt>
                <c:pt idx="83">
                  <c:v>0.1222</c:v>
                </c:pt>
                <c:pt idx="84">
                  <c:v>0.12659999999999999</c:v>
                </c:pt>
                <c:pt idx="85">
                  <c:v>0.1308</c:v>
                </c:pt>
                <c:pt idx="86">
                  <c:v>0.1346</c:v>
                </c:pt>
                <c:pt idx="87">
                  <c:v>0.13830000000000001</c:v>
                </c:pt>
                <c:pt idx="88">
                  <c:v>0.14169999999999999</c:v>
                </c:pt>
                <c:pt idx="89">
                  <c:v>0.14499999999999999</c:v>
                </c:pt>
                <c:pt idx="90">
                  <c:v>0.151</c:v>
                </c:pt>
                <c:pt idx="91">
                  <c:v>0.1578</c:v>
                </c:pt>
                <c:pt idx="92">
                  <c:v>0.1638</c:v>
                </c:pt>
                <c:pt idx="93">
                  <c:v>0.16919999999999999</c:v>
                </c:pt>
                <c:pt idx="94">
                  <c:v>0.1741</c:v>
                </c:pt>
                <c:pt idx="95">
                  <c:v>0.17849999999999999</c:v>
                </c:pt>
                <c:pt idx="96">
                  <c:v>0.18260000000000001</c:v>
                </c:pt>
                <c:pt idx="97">
                  <c:v>0.18640000000000001</c:v>
                </c:pt>
                <c:pt idx="98">
                  <c:v>0.1898</c:v>
                </c:pt>
                <c:pt idx="99">
                  <c:v>0.1961</c:v>
                </c:pt>
                <c:pt idx="100">
                  <c:v>0.20150000000000001</c:v>
                </c:pt>
                <c:pt idx="101">
                  <c:v>0.2064</c:v>
                </c:pt>
                <c:pt idx="102">
                  <c:v>0.21070000000000003</c:v>
                </c:pt>
                <c:pt idx="103">
                  <c:v>0.21459999999999999</c:v>
                </c:pt>
                <c:pt idx="104">
                  <c:v>0.21820000000000001</c:v>
                </c:pt>
                <c:pt idx="105">
                  <c:v>0.22440000000000002</c:v>
                </c:pt>
                <c:pt idx="106">
                  <c:v>0.2298</c:v>
                </c:pt>
                <c:pt idx="107">
                  <c:v>0.23450000000000001</c:v>
                </c:pt>
                <c:pt idx="108">
                  <c:v>0.2387</c:v>
                </c:pt>
                <c:pt idx="109">
                  <c:v>0.24249999999999999</c:v>
                </c:pt>
                <c:pt idx="110">
                  <c:v>0.246</c:v>
                </c:pt>
                <c:pt idx="111">
                  <c:v>0.2492</c:v>
                </c:pt>
                <c:pt idx="112">
                  <c:v>0.25219999999999998</c:v>
                </c:pt>
                <c:pt idx="113">
                  <c:v>0.255</c:v>
                </c:pt>
                <c:pt idx="114">
                  <c:v>0.25769999999999998</c:v>
                </c:pt>
                <c:pt idx="115">
                  <c:v>0.26019999999999999</c:v>
                </c:pt>
                <c:pt idx="116">
                  <c:v>0.26500000000000001</c:v>
                </c:pt>
                <c:pt idx="117">
                  <c:v>0.27050000000000002</c:v>
                </c:pt>
                <c:pt idx="118">
                  <c:v>0.27559999999999996</c:v>
                </c:pt>
                <c:pt idx="119">
                  <c:v>0.28050000000000003</c:v>
                </c:pt>
                <c:pt idx="120">
                  <c:v>0.28510000000000002</c:v>
                </c:pt>
                <c:pt idx="121">
                  <c:v>0.28959999999999997</c:v>
                </c:pt>
                <c:pt idx="122">
                  <c:v>0.29399999999999998</c:v>
                </c:pt>
                <c:pt idx="123">
                  <c:v>0.29830000000000001</c:v>
                </c:pt>
                <c:pt idx="124">
                  <c:v>0.30259999999999998</c:v>
                </c:pt>
                <c:pt idx="125">
                  <c:v>0.31110000000000004</c:v>
                </c:pt>
                <c:pt idx="126">
                  <c:v>0.31950000000000001</c:v>
                </c:pt>
                <c:pt idx="127">
                  <c:v>0.32799999999999996</c:v>
                </c:pt>
                <c:pt idx="128">
                  <c:v>0.3367</c:v>
                </c:pt>
                <c:pt idx="129">
                  <c:v>0.34550000000000003</c:v>
                </c:pt>
                <c:pt idx="130">
                  <c:v>0.35459999999999997</c:v>
                </c:pt>
                <c:pt idx="131">
                  <c:v>0.3735</c:v>
                </c:pt>
                <c:pt idx="132">
                  <c:v>0.39350000000000002</c:v>
                </c:pt>
                <c:pt idx="133">
                  <c:v>0.41489999999999999</c:v>
                </c:pt>
                <c:pt idx="134">
                  <c:v>0.43760000000000004</c:v>
                </c:pt>
                <c:pt idx="135">
                  <c:v>0.4617</c:v>
                </c:pt>
                <c:pt idx="136">
                  <c:v>0.48730000000000001</c:v>
                </c:pt>
                <c:pt idx="137">
                  <c:v>0.51439999999999997</c:v>
                </c:pt>
                <c:pt idx="138">
                  <c:v>0.54269999999999996</c:v>
                </c:pt>
                <c:pt idx="139">
                  <c:v>0.57240000000000002</c:v>
                </c:pt>
                <c:pt idx="140">
                  <c:v>0.60339999999999994</c:v>
                </c:pt>
                <c:pt idx="141">
                  <c:v>0.63570000000000004</c:v>
                </c:pt>
                <c:pt idx="142">
                  <c:v>0.70469999999999999</c:v>
                </c:pt>
                <c:pt idx="143">
                  <c:v>0.79859999999999998</c:v>
                </c:pt>
                <c:pt idx="144">
                  <c:v>0.90100000000000002</c:v>
                </c:pt>
                <c:pt idx="145">
                  <c:v>1.01</c:v>
                </c:pt>
                <c:pt idx="146">
                  <c:v>1.1299999999999999</c:v>
                </c:pt>
                <c:pt idx="147">
                  <c:v>1.26</c:v>
                </c:pt>
                <c:pt idx="148">
                  <c:v>1.39</c:v>
                </c:pt>
                <c:pt idx="149">
                  <c:v>1.54</c:v>
                </c:pt>
                <c:pt idx="150">
                  <c:v>1.69</c:v>
                </c:pt>
                <c:pt idx="151">
                  <c:v>2.0099999999999998</c:v>
                </c:pt>
                <c:pt idx="152">
                  <c:v>2.37</c:v>
                </c:pt>
                <c:pt idx="153">
                  <c:v>2.76</c:v>
                </c:pt>
                <c:pt idx="154">
                  <c:v>3.18</c:v>
                </c:pt>
                <c:pt idx="155">
                  <c:v>3.63</c:v>
                </c:pt>
                <c:pt idx="156" formatCode="0.00">
                  <c:v>4.1100000000000003</c:v>
                </c:pt>
                <c:pt idx="157" formatCode="0.00">
                  <c:v>5.17</c:v>
                </c:pt>
                <c:pt idx="158" formatCode="0.00">
                  <c:v>6.34</c:v>
                </c:pt>
                <c:pt idx="159" formatCode="0.00">
                  <c:v>7.63</c:v>
                </c:pt>
                <c:pt idx="160" formatCode="0.00">
                  <c:v>9.0299999999999994</c:v>
                </c:pt>
                <c:pt idx="161" formatCode="0.00">
                  <c:v>10.54</c:v>
                </c:pt>
                <c:pt idx="162" formatCode="0.00">
                  <c:v>12.16</c:v>
                </c:pt>
                <c:pt idx="163" formatCode="0.00">
                  <c:v>13.88</c:v>
                </c:pt>
                <c:pt idx="164" formatCode="0.00">
                  <c:v>15.7</c:v>
                </c:pt>
                <c:pt idx="165" formatCode="0.00">
                  <c:v>17.62</c:v>
                </c:pt>
                <c:pt idx="166" formatCode="0.00">
                  <c:v>19.63</c:v>
                </c:pt>
                <c:pt idx="167" formatCode="0.00">
                  <c:v>21.74</c:v>
                </c:pt>
                <c:pt idx="168" formatCode="0.00">
                  <c:v>26.25</c:v>
                </c:pt>
                <c:pt idx="169" formatCode="0.00">
                  <c:v>32.409999999999997</c:v>
                </c:pt>
                <c:pt idx="170" formatCode="0.00">
                  <c:v>39.15</c:v>
                </c:pt>
                <c:pt idx="171" formatCode="0.00">
                  <c:v>46.44</c:v>
                </c:pt>
                <c:pt idx="172" formatCode="0.00">
                  <c:v>54.26</c:v>
                </c:pt>
                <c:pt idx="173" formatCode="0.00">
                  <c:v>62.61</c:v>
                </c:pt>
                <c:pt idx="174" formatCode="0.00">
                  <c:v>71.47</c:v>
                </c:pt>
                <c:pt idx="175" formatCode="0.00">
                  <c:v>80.83</c:v>
                </c:pt>
                <c:pt idx="176" formatCode="0.00">
                  <c:v>90.67</c:v>
                </c:pt>
                <c:pt idx="177" formatCode="0.00">
                  <c:v>111.77</c:v>
                </c:pt>
                <c:pt idx="178" formatCode="0.00">
                  <c:v>134.69</c:v>
                </c:pt>
                <c:pt idx="179" formatCode="0.00">
                  <c:v>159.36000000000001</c:v>
                </c:pt>
                <c:pt idx="180" formatCode="0.00">
                  <c:v>185.69</c:v>
                </c:pt>
                <c:pt idx="181" formatCode="0.00">
                  <c:v>213.63</c:v>
                </c:pt>
                <c:pt idx="182" formatCode="0.00">
                  <c:v>243.12</c:v>
                </c:pt>
                <c:pt idx="183" formatCode="0.00">
                  <c:v>306.5</c:v>
                </c:pt>
                <c:pt idx="184" formatCode="0.00">
                  <c:v>375.42</c:v>
                </c:pt>
                <c:pt idx="185" formatCode="0.00">
                  <c:v>449.46</c:v>
                </c:pt>
                <c:pt idx="186" formatCode="0.00">
                  <c:v>528.28</c:v>
                </c:pt>
                <c:pt idx="187" formatCode="0.00">
                  <c:v>611.54999999999995</c:v>
                </c:pt>
                <c:pt idx="188" formatCode="0.00">
                  <c:v>698.97</c:v>
                </c:pt>
                <c:pt idx="189" formatCode="0.00">
                  <c:v>790.27</c:v>
                </c:pt>
                <c:pt idx="190" formatCode="0.00">
                  <c:v>885.2</c:v>
                </c:pt>
                <c:pt idx="191" formatCode="0.00">
                  <c:v>983.51</c:v>
                </c:pt>
                <c:pt idx="192" formatCode="0.0">
                  <c:v>1080</c:v>
                </c:pt>
                <c:pt idx="193" formatCode="0.0">
                  <c:v>1190</c:v>
                </c:pt>
                <c:pt idx="194" formatCode="0.0">
                  <c:v>1410</c:v>
                </c:pt>
                <c:pt idx="195" formatCode="0.0">
                  <c:v>1690</c:v>
                </c:pt>
                <c:pt idx="196" formatCode="0.0">
                  <c:v>1990</c:v>
                </c:pt>
                <c:pt idx="197" formatCode="0.0">
                  <c:v>2300</c:v>
                </c:pt>
                <c:pt idx="198" formatCode="0.0">
                  <c:v>2620</c:v>
                </c:pt>
                <c:pt idx="199" formatCode="0.0">
                  <c:v>2940</c:v>
                </c:pt>
                <c:pt idx="200" formatCode="0.0">
                  <c:v>3270</c:v>
                </c:pt>
                <c:pt idx="201" formatCode="0.0">
                  <c:v>3610</c:v>
                </c:pt>
                <c:pt idx="202" formatCode="0.0">
                  <c:v>3950</c:v>
                </c:pt>
                <c:pt idx="203" formatCode="0.0">
                  <c:v>4640</c:v>
                </c:pt>
                <c:pt idx="204" formatCode="0.0">
                  <c:v>5340</c:v>
                </c:pt>
                <c:pt idx="205" formatCode="0.0">
                  <c:v>6050</c:v>
                </c:pt>
                <c:pt idx="206" formatCode="0.0">
                  <c:v>6750</c:v>
                </c:pt>
                <c:pt idx="207" formatCode="0.0">
                  <c:v>7460</c:v>
                </c:pt>
                <c:pt idx="208" formatCode="0.0">
                  <c:v>8160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78-4795-9907-4A0AF4A8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81296"/>
        <c:axId val="479981688"/>
      </c:scatterChart>
      <c:valAx>
        <c:axId val="47998129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81688"/>
        <c:crosses val="autoZero"/>
        <c:crossBetween val="midCat"/>
        <c:majorUnit val="10"/>
      </c:valAx>
      <c:valAx>
        <c:axId val="47998168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8129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srim7Be_EJ212!$P$5</c:f>
          <c:strCache>
            <c:ptCount val="1"/>
            <c:pt idx="0">
              <c:v>srim7Be_EJ212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srim7Be_EJ212!$D$20:$D$228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srim7Be_EJ212!$E$20:$E$228</c:f>
              <c:numCache>
                <c:formatCode>0.000E+00</c:formatCode>
                <c:ptCount val="209"/>
                <c:pt idx="0">
                  <c:v>5.0450000000000002E-2</c:v>
                </c:pt>
                <c:pt idx="1">
                  <c:v>5.3929999999999999E-2</c:v>
                </c:pt>
                <c:pt idx="2">
                  <c:v>5.7200000000000001E-2</c:v>
                </c:pt>
                <c:pt idx="3">
                  <c:v>6.0299999999999999E-2</c:v>
                </c:pt>
                <c:pt idx="4">
                  <c:v>6.3240000000000005E-2</c:v>
                </c:pt>
                <c:pt idx="5">
                  <c:v>6.6049999999999998E-2</c:v>
                </c:pt>
                <c:pt idx="6">
                  <c:v>6.8750000000000006E-2</c:v>
                </c:pt>
                <c:pt idx="7">
                  <c:v>7.1340000000000001E-2</c:v>
                </c:pt>
                <c:pt idx="8">
                  <c:v>7.3849999999999999E-2</c:v>
                </c:pt>
                <c:pt idx="9">
                  <c:v>7.6270000000000004E-2</c:v>
                </c:pt>
                <c:pt idx="10">
                  <c:v>7.8619999999999995E-2</c:v>
                </c:pt>
                <c:pt idx="11">
                  <c:v>8.09E-2</c:v>
                </c:pt>
                <c:pt idx="12">
                  <c:v>8.5269999999999999E-2</c:v>
                </c:pt>
                <c:pt idx="13">
                  <c:v>9.0450000000000003E-2</c:v>
                </c:pt>
                <c:pt idx="14">
                  <c:v>9.5339999999999994E-2</c:v>
                </c:pt>
                <c:pt idx="15">
                  <c:v>9.9989999999999996E-2</c:v>
                </c:pt>
                <c:pt idx="16">
                  <c:v>0.10440000000000001</c:v>
                </c:pt>
                <c:pt idx="17">
                  <c:v>0.1087</c:v>
                </c:pt>
                <c:pt idx="18">
                  <c:v>0.1128</c:v>
                </c:pt>
                <c:pt idx="19">
                  <c:v>0.1168</c:v>
                </c:pt>
                <c:pt idx="20">
                  <c:v>0.1206</c:v>
                </c:pt>
                <c:pt idx="21">
                  <c:v>0.12790000000000001</c:v>
                </c:pt>
                <c:pt idx="22">
                  <c:v>0.1348</c:v>
                </c:pt>
                <c:pt idx="23">
                  <c:v>0.1414</c:v>
                </c:pt>
                <c:pt idx="24">
                  <c:v>0.1477</c:v>
                </c:pt>
                <c:pt idx="25">
                  <c:v>0.1537</c:v>
                </c:pt>
                <c:pt idx="26">
                  <c:v>0.1595</c:v>
                </c:pt>
                <c:pt idx="27">
                  <c:v>0.17050000000000001</c:v>
                </c:pt>
                <c:pt idx="28">
                  <c:v>0.18090000000000001</c:v>
                </c:pt>
                <c:pt idx="29">
                  <c:v>0.19070000000000001</c:v>
                </c:pt>
                <c:pt idx="30">
                  <c:v>0.2</c:v>
                </c:pt>
                <c:pt idx="31">
                  <c:v>0.2089</c:v>
                </c:pt>
                <c:pt idx="32">
                  <c:v>0.21740000000000001</c:v>
                </c:pt>
                <c:pt idx="33">
                  <c:v>0.22559999999999999</c:v>
                </c:pt>
                <c:pt idx="34">
                  <c:v>0.23350000000000001</c:v>
                </c:pt>
                <c:pt idx="35">
                  <c:v>0.2412</c:v>
                </c:pt>
                <c:pt idx="36">
                  <c:v>0.24859999999999999</c:v>
                </c:pt>
                <c:pt idx="37">
                  <c:v>0.25580000000000003</c:v>
                </c:pt>
                <c:pt idx="38">
                  <c:v>0.2697</c:v>
                </c:pt>
                <c:pt idx="39">
                  <c:v>0.28599999999999998</c:v>
                </c:pt>
                <c:pt idx="40">
                  <c:v>0.30149999999999999</c:v>
                </c:pt>
                <c:pt idx="41">
                  <c:v>0.31619999999999998</c:v>
                </c:pt>
                <c:pt idx="42">
                  <c:v>0.33029999999999998</c:v>
                </c:pt>
                <c:pt idx="43">
                  <c:v>0.34379999999999999</c:v>
                </c:pt>
                <c:pt idx="44">
                  <c:v>0.35670000000000002</c:v>
                </c:pt>
                <c:pt idx="45">
                  <c:v>0.36930000000000002</c:v>
                </c:pt>
                <c:pt idx="46">
                  <c:v>0.38140000000000002</c:v>
                </c:pt>
                <c:pt idx="47">
                  <c:v>0.40450000000000003</c:v>
                </c:pt>
                <c:pt idx="48">
                  <c:v>0.4264</c:v>
                </c:pt>
                <c:pt idx="49">
                  <c:v>0.44719999999999999</c:v>
                </c:pt>
                <c:pt idx="50">
                  <c:v>0.46710000000000002</c:v>
                </c:pt>
                <c:pt idx="51">
                  <c:v>0.48620000000000002</c:v>
                </c:pt>
                <c:pt idx="52">
                  <c:v>0.50449999999999995</c:v>
                </c:pt>
                <c:pt idx="53">
                  <c:v>0.53939999999999999</c:v>
                </c:pt>
                <c:pt idx="54">
                  <c:v>0.57210000000000005</c:v>
                </c:pt>
                <c:pt idx="55">
                  <c:v>0.60299999999999998</c:v>
                </c:pt>
                <c:pt idx="56">
                  <c:v>0.63249999999999995</c:v>
                </c:pt>
                <c:pt idx="57">
                  <c:v>0.66059999999999997</c:v>
                </c:pt>
                <c:pt idx="58">
                  <c:v>0.68759999999999999</c:v>
                </c:pt>
                <c:pt idx="59">
                  <c:v>0.71350000000000002</c:v>
                </c:pt>
                <c:pt idx="60">
                  <c:v>0.71530000000000005</c:v>
                </c:pt>
                <c:pt idx="61">
                  <c:v>0.72109999999999996</c:v>
                </c:pt>
                <c:pt idx="62">
                  <c:v>0.72989999999999999</c:v>
                </c:pt>
                <c:pt idx="63">
                  <c:v>0.74109999999999998</c:v>
                </c:pt>
                <c:pt idx="64">
                  <c:v>0.76829999999999998</c:v>
                </c:pt>
                <c:pt idx="65">
                  <c:v>0.80810000000000004</c:v>
                </c:pt>
                <c:pt idx="66">
                  <c:v>0.85129999999999995</c:v>
                </c:pt>
                <c:pt idx="67">
                  <c:v>0.89580000000000004</c:v>
                </c:pt>
                <c:pt idx="68">
                  <c:v>0.94069999999999998</c:v>
                </c:pt>
                <c:pt idx="69">
                  <c:v>0.98499999999999999</c:v>
                </c:pt>
                <c:pt idx="70">
                  <c:v>1.028</c:v>
                </c:pt>
                <c:pt idx="71">
                  <c:v>1.071</c:v>
                </c:pt>
                <c:pt idx="72">
                  <c:v>1.111</c:v>
                </c:pt>
                <c:pt idx="73">
                  <c:v>1.1890000000000001</c:v>
                </c:pt>
                <c:pt idx="74">
                  <c:v>1.26</c:v>
                </c:pt>
                <c:pt idx="75">
                  <c:v>1.325</c:v>
                </c:pt>
                <c:pt idx="76">
                  <c:v>1.3839999999999999</c:v>
                </c:pt>
                <c:pt idx="77">
                  <c:v>1.4390000000000001</c:v>
                </c:pt>
                <c:pt idx="78">
                  <c:v>1.488</c:v>
                </c:pt>
                <c:pt idx="79">
                  <c:v>1.575</c:v>
                </c:pt>
                <c:pt idx="80">
                  <c:v>1.649</c:v>
                </c:pt>
                <c:pt idx="81">
                  <c:v>1.714</c:v>
                </c:pt>
                <c:pt idx="82">
                  <c:v>1.7729999999999999</c:v>
                </c:pt>
                <c:pt idx="83">
                  <c:v>1.8280000000000001</c:v>
                </c:pt>
                <c:pt idx="84">
                  <c:v>1.88</c:v>
                </c:pt>
                <c:pt idx="85">
                  <c:v>1.931</c:v>
                </c:pt>
                <c:pt idx="86">
                  <c:v>1.98</c:v>
                </c:pt>
                <c:pt idx="87">
                  <c:v>2.0289999999999999</c:v>
                </c:pt>
                <c:pt idx="88">
                  <c:v>2.0760000000000001</c:v>
                </c:pt>
                <c:pt idx="89">
                  <c:v>2.1230000000000002</c:v>
                </c:pt>
                <c:pt idx="90">
                  <c:v>2.2149999999999999</c:v>
                </c:pt>
                <c:pt idx="91">
                  <c:v>2.3250000000000002</c:v>
                </c:pt>
                <c:pt idx="92">
                  <c:v>2.4329999999999998</c:v>
                </c:pt>
                <c:pt idx="93">
                  <c:v>2.5369999999999999</c:v>
                </c:pt>
                <c:pt idx="94">
                  <c:v>2.6379999999999999</c:v>
                </c:pt>
                <c:pt idx="95">
                  <c:v>2.7360000000000002</c:v>
                </c:pt>
                <c:pt idx="96">
                  <c:v>2.8319999999999999</c:v>
                </c:pt>
                <c:pt idx="97">
                  <c:v>2.9260000000000002</c:v>
                </c:pt>
                <c:pt idx="98">
                  <c:v>3.0179999999999998</c:v>
                </c:pt>
                <c:pt idx="99">
                  <c:v>3.1949999999999998</c:v>
                </c:pt>
                <c:pt idx="100">
                  <c:v>3.363</c:v>
                </c:pt>
                <c:pt idx="101">
                  <c:v>3.524</c:v>
                </c:pt>
                <c:pt idx="102">
                  <c:v>3.677</c:v>
                </c:pt>
                <c:pt idx="103">
                  <c:v>3.8220000000000001</c:v>
                </c:pt>
                <c:pt idx="104">
                  <c:v>3.96</c:v>
                </c:pt>
                <c:pt idx="105">
                  <c:v>4.2110000000000003</c:v>
                </c:pt>
                <c:pt idx="106">
                  <c:v>4.4329999999999998</c:v>
                </c:pt>
                <c:pt idx="107">
                  <c:v>4.625</c:v>
                </c:pt>
                <c:pt idx="108">
                  <c:v>4.79</c:v>
                </c:pt>
                <c:pt idx="109">
                  <c:v>4.931</c:v>
                </c:pt>
                <c:pt idx="110">
                  <c:v>5.0490000000000004</c:v>
                </c:pt>
                <c:pt idx="111">
                  <c:v>5.1470000000000002</c:v>
                </c:pt>
                <c:pt idx="112">
                  <c:v>5.2279999999999998</c:v>
                </c:pt>
                <c:pt idx="113">
                  <c:v>5.2930000000000001</c:v>
                </c:pt>
                <c:pt idx="114">
                  <c:v>5.3460000000000001</c:v>
                </c:pt>
                <c:pt idx="115">
                  <c:v>5.3869999999999996</c:v>
                </c:pt>
                <c:pt idx="116">
                  <c:v>5.4409999999999998</c:v>
                </c:pt>
                <c:pt idx="117">
                  <c:v>5.468</c:v>
                </c:pt>
                <c:pt idx="118">
                  <c:v>5.4630000000000001</c:v>
                </c:pt>
                <c:pt idx="119">
                  <c:v>5.4349999999999996</c:v>
                </c:pt>
                <c:pt idx="120">
                  <c:v>5.391</c:v>
                </c:pt>
                <c:pt idx="121">
                  <c:v>5.3339999999999996</c:v>
                </c:pt>
                <c:pt idx="122">
                  <c:v>5.2670000000000003</c:v>
                </c:pt>
                <c:pt idx="123">
                  <c:v>5.194</c:v>
                </c:pt>
                <c:pt idx="124">
                  <c:v>5.1159999999999997</c:v>
                </c:pt>
                <c:pt idx="125">
                  <c:v>4.9489999999999998</c:v>
                </c:pt>
                <c:pt idx="126">
                  <c:v>4.7770000000000001</c:v>
                </c:pt>
                <c:pt idx="127">
                  <c:v>4.6050000000000004</c:v>
                </c:pt>
                <c:pt idx="128">
                  <c:v>4.4379999999999997</c:v>
                </c:pt>
                <c:pt idx="129">
                  <c:v>4.2770000000000001</c:v>
                </c:pt>
                <c:pt idx="130">
                  <c:v>4.1239999999999997</c:v>
                </c:pt>
                <c:pt idx="131">
                  <c:v>3.8420000000000001</c:v>
                </c:pt>
                <c:pt idx="132">
                  <c:v>3.5920000000000001</c:v>
                </c:pt>
                <c:pt idx="133">
                  <c:v>3.3690000000000002</c:v>
                </c:pt>
                <c:pt idx="134">
                  <c:v>3.1709999999999998</c:v>
                </c:pt>
                <c:pt idx="135">
                  <c:v>2.9940000000000002</c:v>
                </c:pt>
                <c:pt idx="136">
                  <c:v>2.835</c:v>
                </c:pt>
                <c:pt idx="137">
                  <c:v>2.6909999999999998</c:v>
                </c:pt>
                <c:pt idx="138">
                  <c:v>2.593</c:v>
                </c:pt>
                <c:pt idx="139">
                  <c:v>2.492</c:v>
                </c:pt>
                <c:pt idx="140">
                  <c:v>2.387</c:v>
                </c:pt>
                <c:pt idx="141">
                  <c:v>2.2879999999999998</c:v>
                </c:pt>
                <c:pt idx="142">
                  <c:v>2.1120000000000001</c:v>
                </c:pt>
                <c:pt idx="143">
                  <c:v>1.9279999999999999</c:v>
                </c:pt>
                <c:pt idx="144">
                  <c:v>1.7749999999999999</c:v>
                </c:pt>
                <c:pt idx="145">
                  <c:v>1.645</c:v>
                </c:pt>
                <c:pt idx="146">
                  <c:v>1.532</c:v>
                </c:pt>
                <c:pt idx="147">
                  <c:v>1.4350000000000001</c:v>
                </c:pt>
                <c:pt idx="148">
                  <c:v>1.349</c:v>
                </c:pt>
                <c:pt idx="149">
                  <c:v>1.2729999999999999</c:v>
                </c:pt>
                <c:pt idx="150">
                  <c:v>1.2050000000000001</c:v>
                </c:pt>
                <c:pt idx="151">
                  <c:v>1.089</c:v>
                </c:pt>
                <c:pt idx="152">
                  <c:v>0.99419999999999997</c:v>
                </c:pt>
                <c:pt idx="153">
                  <c:v>0.91469999999999996</c:v>
                </c:pt>
                <c:pt idx="154">
                  <c:v>0.84740000000000004</c:v>
                </c:pt>
                <c:pt idx="155">
                  <c:v>0.78979999999999995</c:v>
                </c:pt>
                <c:pt idx="156">
                  <c:v>0.74</c:v>
                </c:pt>
                <c:pt idx="157">
                  <c:v>0.65839999999999999</c:v>
                </c:pt>
                <c:pt idx="158">
                  <c:v>0.59460000000000002</c:v>
                </c:pt>
                <c:pt idx="159">
                  <c:v>0.54349999999999998</c:v>
                </c:pt>
                <c:pt idx="160">
                  <c:v>0.50180000000000002</c:v>
                </c:pt>
                <c:pt idx="161">
                  <c:v>0.46700000000000003</c:v>
                </c:pt>
                <c:pt idx="162">
                  <c:v>0.4375</c:v>
                </c:pt>
                <c:pt idx="163">
                  <c:v>0.41220000000000001</c:v>
                </c:pt>
                <c:pt idx="164">
                  <c:v>0.39</c:v>
                </c:pt>
                <c:pt idx="165">
                  <c:v>0.37019999999999997</c:v>
                </c:pt>
                <c:pt idx="166">
                  <c:v>0.35249999999999998</c:v>
                </c:pt>
                <c:pt idx="167">
                  <c:v>0.33629999999999999</c:v>
                </c:pt>
                <c:pt idx="168">
                  <c:v>0.30730000000000002</c:v>
                </c:pt>
                <c:pt idx="169">
                  <c:v>0.2777</c:v>
                </c:pt>
                <c:pt idx="170">
                  <c:v>0.25459999999999999</c:v>
                </c:pt>
                <c:pt idx="171">
                  <c:v>0.23549999999999999</c:v>
                </c:pt>
                <c:pt idx="172">
                  <c:v>0.21929999999999999</c:v>
                </c:pt>
                <c:pt idx="173">
                  <c:v>0.20549999999999999</c:v>
                </c:pt>
                <c:pt idx="174">
                  <c:v>0.19350000000000001</c:v>
                </c:pt>
                <c:pt idx="175">
                  <c:v>0.183</c:v>
                </c:pt>
                <c:pt idx="176">
                  <c:v>0.17380000000000001</c:v>
                </c:pt>
                <c:pt idx="177">
                  <c:v>0.15820000000000001</c:v>
                </c:pt>
                <c:pt idx="178">
                  <c:v>0.14560000000000001</c:v>
                </c:pt>
                <c:pt idx="179">
                  <c:v>0.1351</c:v>
                </c:pt>
                <c:pt idx="180">
                  <c:v>0.1263</c:v>
                </c:pt>
                <c:pt idx="181">
                  <c:v>0.1188</c:v>
                </c:pt>
                <c:pt idx="182">
                  <c:v>0.1123</c:v>
                </c:pt>
                <c:pt idx="183">
                  <c:v>0.1016</c:v>
                </c:pt>
                <c:pt idx="184">
                  <c:v>9.3229999999999993E-2</c:v>
                </c:pt>
                <c:pt idx="185">
                  <c:v>8.6440000000000003E-2</c:v>
                </c:pt>
                <c:pt idx="186">
                  <c:v>8.0850000000000005E-2</c:v>
                </c:pt>
                <c:pt idx="187">
                  <c:v>7.6149999999999995E-2</c:v>
                </c:pt>
                <c:pt idx="188">
                  <c:v>7.2150000000000006E-2</c:v>
                </c:pt>
                <c:pt idx="189">
                  <c:v>6.8699999999999997E-2</c:v>
                </c:pt>
                <c:pt idx="190">
                  <c:v>6.5710000000000005E-2</c:v>
                </c:pt>
                <c:pt idx="191">
                  <c:v>6.3079999999999997E-2</c:v>
                </c:pt>
                <c:pt idx="192">
                  <c:v>6.0749999999999998E-2</c:v>
                </c:pt>
                <c:pt idx="193">
                  <c:v>5.867E-2</c:v>
                </c:pt>
                <c:pt idx="194">
                  <c:v>5.5140000000000002E-2</c:v>
                </c:pt>
                <c:pt idx="195">
                  <c:v>5.16E-2</c:v>
                </c:pt>
                <c:pt idx="196">
                  <c:v>4.8770000000000001E-2</c:v>
                </c:pt>
                <c:pt idx="197">
                  <c:v>4.6449999999999998E-2</c:v>
                </c:pt>
                <c:pt idx="198">
                  <c:v>4.453E-2</c:v>
                </c:pt>
                <c:pt idx="199">
                  <c:v>4.292E-2</c:v>
                </c:pt>
                <c:pt idx="200">
                  <c:v>4.1540000000000001E-2</c:v>
                </c:pt>
                <c:pt idx="201">
                  <c:v>4.036E-2</c:v>
                </c:pt>
                <c:pt idx="202">
                  <c:v>3.9329999999999997E-2</c:v>
                </c:pt>
                <c:pt idx="203">
                  <c:v>3.764E-2</c:v>
                </c:pt>
                <c:pt idx="204">
                  <c:v>3.6319999999999998E-2</c:v>
                </c:pt>
                <c:pt idx="205">
                  <c:v>3.5270000000000003E-2</c:v>
                </c:pt>
                <c:pt idx="206">
                  <c:v>3.4410000000000003E-2</c:v>
                </c:pt>
                <c:pt idx="207">
                  <c:v>3.3709999999999997E-2</c:v>
                </c:pt>
                <c:pt idx="208">
                  <c:v>3.313E-2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BB-4111-9D15-432F955B8F0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srim7Be_EJ212!$F$20:$F$228</c:f>
              <c:numCache>
                <c:formatCode>0.000E+00</c:formatCode>
                <c:ptCount val="209"/>
                <c:pt idx="0">
                  <c:v>0.40500000000000003</c:v>
                </c:pt>
                <c:pt idx="1">
                  <c:v>0.42209999999999998</c:v>
                </c:pt>
                <c:pt idx="2">
                  <c:v>0.43730000000000002</c:v>
                </c:pt>
                <c:pt idx="3">
                  <c:v>0.45069999999999999</c:v>
                </c:pt>
                <c:pt idx="4">
                  <c:v>0.46289999999999998</c:v>
                </c:pt>
                <c:pt idx="5">
                  <c:v>0.4738</c:v>
                </c:pt>
                <c:pt idx="6">
                  <c:v>0.48380000000000001</c:v>
                </c:pt>
                <c:pt idx="7">
                  <c:v>0.49299999999999999</c:v>
                </c:pt>
                <c:pt idx="8">
                  <c:v>0.50139999999999996</c:v>
                </c:pt>
                <c:pt idx="9">
                  <c:v>0.50919999999999999</c:v>
                </c:pt>
                <c:pt idx="10">
                  <c:v>0.51649999999999996</c:v>
                </c:pt>
                <c:pt idx="11">
                  <c:v>0.5232</c:v>
                </c:pt>
                <c:pt idx="12">
                  <c:v>0.5353</c:v>
                </c:pt>
                <c:pt idx="13">
                  <c:v>0.5484</c:v>
                </c:pt>
                <c:pt idx="14">
                  <c:v>0.55959999999999999</c:v>
                </c:pt>
                <c:pt idx="15">
                  <c:v>0.56940000000000002</c:v>
                </c:pt>
                <c:pt idx="16">
                  <c:v>0.57789999999999997</c:v>
                </c:pt>
                <c:pt idx="17">
                  <c:v>0.58530000000000004</c:v>
                </c:pt>
                <c:pt idx="18">
                  <c:v>0.59189999999999998</c:v>
                </c:pt>
                <c:pt idx="19">
                  <c:v>0.59770000000000001</c:v>
                </c:pt>
                <c:pt idx="20">
                  <c:v>0.60289999999999999</c:v>
                </c:pt>
                <c:pt idx="21">
                  <c:v>0.61160000000000003</c:v>
                </c:pt>
                <c:pt idx="22">
                  <c:v>0.61850000000000005</c:v>
                </c:pt>
                <c:pt idx="23">
                  <c:v>0.624</c:v>
                </c:pt>
                <c:pt idx="24">
                  <c:v>0.62829999999999997</c:v>
                </c:pt>
                <c:pt idx="25">
                  <c:v>0.63170000000000004</c:v>
                </c:pt>
                <c:pt idx="26">
                  <c:v>0.63439999999999996</c:v>
                </c:pt>
                <c:pt idx="27">
                  <c:v>0.63780000000000003</c:v>
                </c:pt>
                <c:pt idx="28">
                  <c:v>0.63939999999999997</c:v>
                </c:pt>
                <c:pt idx="29">
                  <c:v>0.63959999999999995</c:v>
                </c:pt>
                <c:pt idx="30">
                  <c:v>0.63880000000000003</c:v>
                </c:pt>
                <c:pt idx="31">
                  <c:v>0.6371</c:v>
                </c:pt>
                <c:pt idx="32">
                  <c:v>0.63490000000000002</c:v>
                </c:pt>
                <c:pt idx="33">
                  <c:v>0.63219999999999998</c:v>
                </c:pt>
                <c:pt idx="34">
                  <c:v>0.62909999999999999</c:v>
                </c:pt>
                <c:pt idx="35">
                  <c:v>0.62570000000000003</c:v>
                </c:pt>
                <c:pt idx="36">
                  <c:v>0.62219999999999998</c:v>
                </c:pt>
                <c:pt idx="37">
                  <c:v>0.61839999999999995</c:v>
                </c:pt>
                <c:pt idx="38">
                  <c:v>0.61060000000000003</c:v>
                </c:pt>
                <c:pt idx="39">
                  <c:v>0.60040000000000004</c:v>
                </c:pt>
                <c:pt idx="40">
                  <c:v>0.59009999999999996</c:v>
                </c:pt>
                <c:pt idx="41">
                  <c:v>0.57979999999999998</c:v>
                </c:pt>
                <c:pt idx="42">
                  <c:v>0.56969999999999998</c:v>
                </c:pt>
                <c:pt idx="43">
                  <c:v>0.55979999999999996</c:v>
                </c:pt>
                <c:pt idx="44">
                  <c:v>0.55010000000000003</c:v>
                </c:pt>
                <c:pt idx="45">
                  <c:v>0.54069999999999996</c:v>
                </c:pt>
                <c:pt idx="46">
                  <c:v>0.53169999999999995</c:v>
                </c:pt>
                <c:pt idx="47">
                  <c:v>0.51439999999999997</c:v>
                </c:pt>
                <c:pt idx="48">
                  <c:v>0.49819999999999998</c:v>
                </c:pt>
                <c:pt idx="49">
                  <c:v>0.48309999999999997</c:v>
                </c:pt>
                <c:pt idx="50">
                  <c:v>0.46899999999999997</c:v>
                </c:pt>
                <c:pt idx="51">
                  <c:v>0.45579999999999998</c:v>
                </c:pt>
                <c:pt idx="52">
                  <c:v>0.44350000000000001</c:v>
                </c:pt>
                <c:pt idx="53">
                  <c:v>0.42099999999999999</c:v>
                </c:pt>
                <c:pt idx="54">
                  <c:v>0.40100000000000002</c:v>
                </c:pt>
                <c:pt idx="55">
                  <c:v>0.3831</c:v>
                </c:pt>
                <c:pt idx="56">
                  <c:v>0.36699999999999999</c:v>
                </c:pt>
                <c:pt idx="57">
                  <c:v>0.35239999999999999</c:v>
                </c:pt>
                <c:pt idx="58">
                  <c:v>0.33910000000000001</c:v>
                </c:pt>
                <c:pt idx="59">
                  <c:v>0.32700000000000001</c:v>
                </c:pt>
                <c:pt idx="60">
                  <c:v>0.31580000000000003</c:v>
                </c:pt>
                <c:pt idx="61">
                  <c:v>0.30549999999999999</c:v>
                </c:pt>
                <c:pt idx="62">
                  <c:v>0.29599999999999999</c:v>
                </c:pt>
                <c:pt idx="63">
                  <c:v>0.28710000000000002</c:v>
                </c:pt>
                <c:pt idx="64">
                  <c:v>0.2712</c:v>
                </c:pt>
                <c:pt idx="65">
                  <c:v>0.25390000000000001</c:v>
                </c:pt>
                <c:pt idx="66">
                  <c:v>0.23899999999999999</c:v>
                </c:pt>
                <c:pt idx="67">
                  <c:v>0.22600000000000001</c:v>
                </c:pt>
                <c:pt idx="68">
                  <c:v>0.21460000000000001</c:v>
                </c:pt>
                <c:pt idx="69">
                  <c:v>0.2044</c:v>
                </c:pt>
                <c:pt idx="70">
                  <c:v>0.1953</c:v>
                </c:pt>
                <c:pt idx="71">
                  <c:v>0.187</c:v>
                </c:pt>
                <c:pt idx="72">
                  <c:v>0.17960000000000001</c:v>
                </c:pt>
                <c:pt idx="73">
                  <c:v>0.16650000000000001</c:v>
                </c:pt>
                <c:pt idx="74">
                  <c:v>0.1555</c:v>
                </c:pt>
                <c:pt idx="75">
                  <c:v>0.1459</c:v>
                </c:pt>
                <c:pt idx="76">
                  <c:v>0.13769999999999999</c:v>
                </c:pt>
                <c:pt idx="77">
                  <c:v>0.13039999999999999</c:v>
                </c:pt>
                <c:pt idx="78">
                  <c:v>0.1239</c:v>
                </c:pt>
                <c:pt idx="79">
                  <c:v>0.113</c:v>
                </c:pt>
                <c:pt idx="80">
                  <c:v>0.104</c:v>
                </c:pt>
                <c:pt idx="81">
                  <c:v>9.6490000000000006E-2</c:v>
                </c:pt>
                <c:pt idx="82">
                  <c:v>9.0090000000000003E-2</c:v>
                </c:pt>
                <c:pt idx="83">
                  <c:v>8.4580000000000002E-2</c:v>
                </c:pt>
                <c:pt idx="84">
                  <c:v>7.9769999999999994E-2</c:v>
                </c:pt>
                <c:pt idx="85">
                  <c:v>7.5539999999999996E-2</c:v>
                </c:pt>
                <c:pt idx="86">
                  <c:v>7.177E-2</c:v>
                </c:pt>
                <c:pt idx="87">
                  <c:v>6.8400000000000002E-2</c:v>
                </c:pt>
                <c:pt idx="88">
                  <c:v>6.5369999999999998E-2</c:v>
                </c:pt>
                <c:pt idx="89">
                  <c:v>6.2619999999999995E-2</c:v>
                </c:pt>
                <c:pt idx="90">
                  <c:v>5.7820000000000003E-2</c:v>
                </c:pt>
                <c:pt idx="91">
                  <c:v>5.2850000000000001E-2</c:v>
                </c:pt>
                <c:pt idx="92">
                  <c:v>4.8739999999999999E-2</c:v>
                </c:pt>
                <c:pt idx="93">
                  <c:v>4.5269999999999998E-2</c:v>
                </c:pt>
                <c:pt idx="94">
                  <c:v>4.231E-2</c:v>
                </c:pt>
                <c:pt idx="95">
                  <c:v>3.9739999999999998E-2</c:v>
                </c:pt>
                <c:pt idx="96">
                  <c:v>3.7490000000000002E-2</c:v>
                </c:pt>
                <c:pt idx="97">
                  <c:v>3.5499999999999997E-2</c:v>
                </c:pt>
                <c:pt idx="98">
                  <c:v>3.3730000000000003E-2</c:v>
                </c:pt>
                <c:pt idx="99">
                  <c:v>3.0720000000000001E-2</c:v>
                </c:pt>
                <c:pt idx="100">
                  <c:v>2.8230000000000002E-2</c:v>
                </c:pt>
                <c:pt idx="101">
                  <c:v>2.615E-2</c:v>
                </c:pt>
                <c:pt idx="102">
                  <c:v>2.4379999999999999E-2</c:v>
                </c:pt>
                <c:pt idx="103">
                  <c:v>2.2839999999999999E-2</c:v>
                </c:pt>
                <c:pt idx="104">
                  <c:v>2.1510000000000001E-2</c:v>
                </c:pt>
                <c:pt idx="105">
                  <c:v>1.9290000000000002E-2</c:v>
                </c:pt>
                <c:pt idx="106">
                  <c:v>1.7510000000000001E-2</c:v>
                </c:pt>
                <c:pt idx="107">
                  <c:v>1.6049999999999998E-2</c:v>
                </c:pt>
                <c:pt idx="108">
                  <c:v>1.4829999999999999E-2</c:v>
                </c:pt>
                <c:pt idx="109">
                  <c:v>1.38E-2</c:v>
                </c:pt>
                <c:pt idx="110">
                  <c:v>1.291E-2</c:v>
                </c:pt>
                <c:pt idx="111">
                  <c:v>1.214E-2</c:v>
                </c:pt>
                <c:pt idx="112">
                  <c:v>1.145E-2</c:v>
                </c:pt>
                <c:pt idx="113">
                  <c:v>1.085E-2</c:v>
                </c:pt>
                <c:pt idx="114">
                  <c:v>1.031E-2</c:v>
                </c:pt>
                <c:pt idx="115">
                  <c:v>9.8270000000000007E-3</c:v>
                </c:pt>
                <c:pt idx="116">
                  <c:v>8.9910000000000007E-3</c:v>
                </c:pt>
                <c:pt idx="117">
                  <c:v>8.1379999999999994E-3</c:v>
                </c:pt>
                <c:pt idx="118">
                  <c:v>7.4409999999999997E-3</c:v>
                </c:pt>
                <c:pt idx="119">
                  <c:v>6.8609999999999999E-3</c:v>
                </c:pt>
                <c:pt idx="120">
                  <c:v>6.3699999999999998E-3</c:v>
                </c:pt>
                <c:pt idx="121">
                  <c:v>5.9490000000000003E-3</c:v>
                </c:pt>
                <c:pt idx="122">
                  <c:v>5.5830000000000003E-3</c:v>
                </c:pt>
                <c:pt idx="123">
                  <c:v>5.2610000000000001E-3</c:v>
                </c:pt>
                <c:pt idx="124">
                  <c:v>4.9769999999999997E-3</c:v>
                </c:pt>
                <c:pt idx="125">
                  <c:v>4.4970000000000001E-3</c:v>
                </c:pt>
                <c:pt idx="126">
                  <c:v>4.1060000000000003E-3</c:v>
                </c:pt>
                <c:pt idx="127">
                  <c:v>3.7810000000000001E-3</c:v>
                </c:pt>
                <c:pt idx="128">
                  <c:v>3.506E-3</c:v>
                </c:pt>
                <c:pt idx="129">
                  <c:v>3.2699999999999999E-3</c:v>
                </c:pt>
                <c:pt idx="130">
                  <c:v>3.0660000000000001E-3</c:v>
                </c:pt>
                <c:pt idx="131">
                  <c:v>2.7290000000000001E-3</c:v>
                </c:pt>
                <c:pt idx="132">
                  <c:v>2.4620000000000002E-3</c:v>
                </c:pt>
                <c:pt idx="133">
                  <c:v>2.245E-3</c:v>
                </c:pt>
                <c:pt idx="134">
                  <c:v>2.065E-3</c:v>
                </c:pt>
                <c:pt idx="135">
                  <c:v>1.913E-3</c:v>
                </c:pt>
                <c:pt idx="136">
                  <c:v>1.7830000000000001E-3</c:v>
                </c:pt>
                <c:pt idx="137">
                  <c:v>1.67E-3</c:v>
                </c:pt>
                <c:pt idx="138">
                  <c:v>1.5709999999999999E-3</c:v>
                </c:pt>
                <c:pt idx="139">
                  <c:v>1.4840000000000001E-3</c:v>
                </c:pt>
                <c:pt idx="140">
                  <c:v>1.407E-3</c:v>
                </c:pt>
                <c:pt idx="141">
                  <c:v>1.3370000000000001E-3</c:v>
                </c:pt>
                <c:pt idx="142">
                  <c:v>1.2179999999999999E-3</c:v>
                </c:pt>
                <c:pt idx="143">
                  <c:v>1.0970000000000001E-3</c:v>
                </c:pt>
                <c:pt idx="144">
                  <c:v>9.9930000000000006E-4</c:v>
                </c:pt>
                <c:pt idx="145">
                  <c:v>9.1799999999999998E-4</c:v>
                </c:pt>
                <c:pt idx="146">
                  <c:v>8.4949999999999999E-4</c:v>
                </c:pt>
                <c:pt idx="147">
                  <c:v>7.9089999999999998E-4</c:v>
                </c:pt>
                <c:pt idx="148">
                  <c:v>7.4030000000000005E-4</c:v>
                </c:pt>
                <c:pt idx="149">
                  <c:v>6.96E-4</c:v>
                </c:pt>
                <c:pt idx="150">
                  <c:v>6.5689999999999998E-4</c:v>
                </c:pt>
                <c:pt idx="151">
                  <c:v>5.9119999999999995E-4</c:v>
                </c:pt>
                <c:pt idx="152">
                  <c:v>5.3790000000000001E-4</c:v>
                </c:pt>
                <c:pt idx="153">
                  <c:v>4.9370000000000002E-4</c:v>
                </c:pt>
                <c:pt idx="154">
                  <c:v>4.5659999999999999E-4</c:v>
                </c:pt>
                <c:pt idx="155">
                  <c:v>4.2489999999999997E-4</c:v>
                </c:pt>
                <c:pt idx="156">
                  <c:v>3.9740000000000001E-4</c:v>
                </c:pt>
                <c:pt idx="157">
                  <c:v>3.523E-4</c:v>
                </c:pt>
                <c:pt idx="158">
                  <c:v>3.168E-4</c:v>
                </c:pt>
                <c:pt idx="159">
                  <c:v>2.8800000000000001E-4</c:v>
                </c:pt>
                <c:pt idx="160">
                  <c:v>2.6420000000000003E-4</c:v>
                </c:pt>
                <c:pt idx="161">
                  <c:v>2.4420000000000003E-4</c:v>
                </c:pt>
                <c:pt idx="162">
                  <c:v>2.2709999999999999E-4</c:v>
                </c:pt>
                <c:pt idx="163">
                  <c:v>2.1230000000000001E-4</c:v>
                </c:pt>
                <c:pt idx="164">
                  <c:v>1.994E-4</c:v>
                </c:pt>
                <c:pt idx="165">
                  <c:v>1.8809999999999999E-4</c:v>
                </c:pt>
                <c:pt idx="166">
                  <c:v>1.7799999999999999E-4</c:v>
                </c:pt>
                <c:pt idx="167">
                  <c:v>1.6899999999999999E-4</c:v>
                </c:pt>
                <c:pt idx="168">
                  <c:v>1.5349999999999999E-4</c:v>
                </c:pt>
                <c:pt idx="169">
                  <c:v>1.3789999999999999E-4</c:v>
                </c:pt>
                <c:pt idx="170">
                  <c:v>1.2530000000000001E-4</c:v>
                </c:pt>
                <c:pt idx="171">
                  <c:v>1.148E-4</c:v>
                </c:pt>
                <c:pt idx="172">
                  <c:v>1.061E-4</c:v>
                </c:pt>
                <c:pt idx="173">
                  <c:v>9.8590000000000003E-5</c:v>
                </c:pt>
                <c:pt idx="174">
                  <c:v>9.2130000000000001E-5</c:v>
                </c:pt>
                <c:pt idx="175">
                  <c:v>8.6489999999999994E-5</c:v>
                </c:pt>
                <c:pt idx="176">
                  <c:v>8.153E-5</c:v>
                </c:pt>
                <c:pt idx="177">
                  <c:v>7.3189999999999996E-5</c:v>
                </c:pt>
                <c:pt idx="178">
                  <c:v>6.6450000000000002E-5</c:v>
                </c:pt>
                <c:pt idx="179">
                  <c:v>6.088E-5</c:v>
                </c:pt>
                <c:pt idx="180">
                  <c:v>5.6209999999999999E-5</c:v>
                </c:pt>
                <c:pt idx="181">
                  <c:v>5.2219999999999998E-5</c:v>
                </c:pt>
                <c:pt idx="182">
                  <c:v>4.8779999999999997E-5</c:v>
                </c:pt>
                <c:pt idx="183">
                  <c:v>4.3139999999999997E-5</c:v>
                </c:pt>
                <c:pt idx="184">
                  <c:v>3.871E-5</c:v>
                </c:pt>
                <c:pt idx="185">
                  <c:v>3.5129999999999997E-5</c:v>
                </c:pt>
                <c:pt idx="186">
                  <c:v>3.2169999999999999E-5</c:v>
                </c:pt>
                <c:pt idx="187">
                  <c:v>2.9689999999999999E-5</c:v>
                </c:pt>
                <c:pt idx="188">
                  <c:v>2.7569999999999999E-5</c:v>
                </c:pt>
                <c:pt idx="189">
                  <c:v>2.5749999999999999E-5</c:v>
                </c:pt>
                <c:pt idx="190">
                  <c:v>2.4159999999999999E-5</c:v>
                </c:pt>
                <c:pt idx="191">
                  <c:v>2.2759999999999999E-5</c:v>
                </c:pt>
                <c:pt idx="192">
                  <c:v>2.1520000000000001E-5</c:v>
                </c:pt>
                <c:pt idx="193">
                  <c:v>2.0409999999999999E-5</c:v>
                </c:pt>
                <c:pt idx="194">
                  <c:v>1.8510000000000001E-5</c:v>
                </c:pt>
                <c:pt idx="195">
                  <c:v>1.66E-5</c:v>
                </c:pt>
                <c:pt idx="196">
                  <c:v>1.506E-5</c:v>
                </c:pt>
                <c:pt idx="197">
                  <c:v>1.378E-5</c:v>
                </c:pt>
                <c:pt idx="198">
                  <c:v>1.271E-5</c:v>
                </c:pt>
                <c:pt idx="199">
                  <c:v>1.1800000000000001E-5</c:v>
                </c:pt>
                <c:pt idx="200">
                  <c:v>1.102E-5</c:v>
                </c:pt>
                <c:pt idx="201">
                  <c:v>1.0329999999999999E-5</c:v>
                </c:pt>
                <c:pt idx="202">
                  <c:v>9.7319999999999993E-6</c:v>
                </c:pt>
                <c:pt idx="203">
                  <c:v>8.7229999999999993E-6</c:v>
                </c:pt>
                <c:pt idx="204">
                  <c:v>7.9079999999999995E-6</c:v>
                </c:pt>
                <c:pt idx="205">
                  <c:v>7.2370000000000003E-6</c:v>
                </c:pt>
                <c:pt idx="206">
                  <c:v>6.6730000000000003E-6</c:v>
                </c:pt>
                <c:pt idx="207">
                  <c:v>6.1940000000000003E-6</c:v>
                </c:pt>
                <c:pt idx="208">
                  <c:v>5.7799999999999997E-6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BB-4111-9D15-432F955B8F0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srim7Be_EJ212!$G$20:$G$228</c:f>
              <c:numCache>
                <c:formatCode>0.000E+00</c:formatCode>
                <c:ptCount val="209"/>
                <c:pt idx="0">
                  <c:v>0.45545000000000002</c:v>
                </c:pt>
                <c:pt idx="1">
                  <c:v>0.47602999999999995</c:v>
                </c:pt>
                <c:pt idx="2">
                  <c:v>0.49450000000000005</c:v>
                </c:pt>
                <c:pt idx="3">
                  <c:v>0.51100000000000001</c:v>
                </c:pt>
                <c:pt idx="4">
                  <c:v>0.52613999999999994</c:v>
                </c:pt>
                <c:pt idx="5">
                  <c:v>0.53984999999999994</c:v>
                </c:pt>
                <c:pt idx="6">
                  <c:v>0.55254999999999999</c:v>
                </c:pt>
                <c:pt idx="7">
                  <c:v>0.56433999999999995</c:v>
                </c:pt>
                <c:pt idx="8">
                  <c:v>0.57524999999999993</c:v>
                </c:pt>
                <c:pt idx="9">
                  <c:v>0.58546999999999993</c:v>
                </c:pt>
                <c:pt idx="10">
                  <c:v>0.59511999999999998</c:v>
                </c:pt>
                <c:pt idx="11">
                  <c:v>0.60409999999999997</c:v>
                </c:pt>
                <c:pt idx="12">
                  <c:v>0.62056999999999995</c:v>
                </c:pt>
                <c:pt idx="13">
                  <c:v>0.63885000000000003</c:v>
                </c:pt>
                <c:pt idx="14">
                  <c:v>0.65493999999999997</c:v>
                </c:pt>
                <c:pt idx="15">
                  <c:v>0.66939000000000004</c:v>
                </c:pt>
                <c:pt idx="16">
                  <c:v>0.68230000000000002</c:v>
                </c:pt>
                <c:pt idx="17">
                  <c:v>0.69400000000000006</c:v>
                </c:pt>
                <c:pt idx="18">
                  <c:v>0.70469999999999999</c:v>
                </c:pt>
                <c:pt idx="19">
                  <c:v>0.71450000000000002</c:v>
                </c:pt>
                <c:pt idx="20">
                  <c:v>0.72350000000000003</c:v>
                </c:pt>
                <c:pt idx="21">
                  <c:v>0.73950000000000005</c:v>
                </c:pt>
                <c:pt idx="22">
                  <c:v>0.75330000000000008</c:v>
                </c:pt>
                <c:pt idx="23">
                  <c:v>0.76539999999999997</c:v>
                </c:pt>
                <c:pt idx="24">
                  <c:v>0.77600000000000002</c:v>
                </c:pt>
                <c:pt idx="25">
                  <c:v>0.7854000000000001</c:v>
                </c:pt>
                <c:pt idx="26">
                  <c:v>0.79389999999999994</c:v>
                </c:pt>
                <c:pt idx="27">
                  <c:v>0.80830000000000002</c:v>
                </c:pt>
                <c:pt idx="28">
                  <c:v>0.82030000000000003</c:v>
                </c:pt>
                <c:pt idx="29">
                  <c:v>0.83029999999999993</c:v>
                </c:pt>
                <c:pt idx="30">
                  <c:v>0.83879999999999999</c:v>
                </c:pt>
                <c:pt idx="31">
                  <c:v>0.84599999999999997</c:v>
                </c:pt>
                <c:pt idx="32">
                  <c:v>0.85230000000000006</c:v>
                </c:pt>
                <c:pt idx="33">
                  <c:v>0.85780000000000001</c:v>
                </c:pt>
                <c:pt idx="34">
                  <c:v>0.86260000000000003</c:v>
                </c:pt>
                <c:pt idx="35">
                  <c:v>0.8669</c:v>
                </c:pt>
                <c:pt idx="36">
                  <c:v>0.87080000000000002</c:v>
                </c:pt>
                <c:pt idx="37">
                  <c:v>0.87419999999999998</c:v>
                </c:pt>
                <c:pt idx="38">
                  <c:v>0.88030000000000008</c:v>
                </c:pt>
                <c:pt idx="39">
                  <c:v>0.88640000000000008</c:v>
                </c:pt>
                <c:pt idx="40">
                  <c:v>0.89159999999999995</c:v>
                </c:pt>
                <c:pt idx="41">
                  <c:v>0.89599999999999991</c:v>
                </c:pt>
                <c:pt idx="42">
                  <c:v>0.89999999999999991</c:v>
                </c:pt>
                <c:pt idx="43">
                  <c:v>0.90359999999999996</c:v>
                </c:pt>
                <c:pt idx="44">
                  <c:v>0.90680000000000005</c:v>
                </c:pt>
                <c:pt idx="45">
                  <c:v>0.90999999999999992</c:v>
                </c:pt>
                <c:pt idx="46">
                  <c:v>0.91310000000000002</c:v>
                </c:pt>
                <c:pt idx="47">
                  <c:v>0.91890000000000005</c:v>
                </c:pt>
                <c:pt idx="48">
                  <c:v>0.92459999999999998</c:v>
                </c:pt>
                <c:pt idx="49">
                  <c:v>0.9302999999999999</c:v>
                </c:pt>
                <c:pt idx="50">
                  <c:v>0.93609999999999993</c:v>
                </c:pt>
                <c:pt idx="51">
                  <c:v>0.94199999999999995</c:v>
                </c:pt>
                <c:pt idx="52">
                  <c:v>0.94799999999999995</c:v>
                </c:pt>
                <c:pt idx="53">
                  <c:v>0.96039999999999992</c:v>
                </c:pt>
                <c:pt idx="54">
                  <c:v>0.97310000000000008</c:v>
                </c:pt>
                <c:pt idx="55">
                  <c:v>0.98609999999999998</c:v>
                </c:pt>
                <c:pt idx="56">
                  <c:v>0.99949999999999994</c:v>
                </c:pt>
                <c:pt idx="57">
                  <c:v>1.0129999999999999</c:v>
                </c:pt>
                <c:pt idx="58">
                  <c:v>1.0266999999999999</c:v>
                </c:pt>
                <c:pt idx="59">
                  <c:v>1.0405</c:v>
                </c:pt>
                <c:pt idx="60">
                  <c:v>1.0311000000000001</c:v>
                </c:pt>
                <c:pt idx="61">
                  <c:v>1.0266</c:v>
                </c:pt>
                <c:pt idx="62">
                  <c:v>1.0259</c:v>
                </c:pt>
                <c:pt idx="63">
                  <c:v>1.0282</c:v>
                </c:pt>
                <c:pt idx="64">
                  <c:v>1.0394999999999999</c:v>
                </c:pt>
                <c:pt idx="65">
                  <c:v>1.0620000000000001</c:v>
                </c:pt>
                <c:pt idx="66">
                  <c:v>1.0903</c:v>
                </c:pt>
                <c:pt idx="67">
                  <c:v>1.1218000000000001</c:v>
                </c:pt>
                <c:pt idx="68">
                  <c:v>1.1553</c:v>
                </c:pt>
                <c:pt idx="69">
                  <c:v>1.1894</c:v>
                </c:pt>
                <c:pt idx="70">
                  <c:v>1.2233000000000001</c:v>
                </c:pt>
                <c:pt idx="71">
                  <c:v>1.258</c:v>
                </c:pt>
                <c:pt idx="72">
                  <c:v>1.2906</c:v>
                </c:pt>
                <c:pt idx="73">
                  <c:v>1.3555000000000001</c:v>
                </c:pt>
                <c:pt idx="74">
                  <c:v>1.4155</c:v>
                </c:pt>
                <c:pt idx="75">
                  <c:v>1.4708999999999999</c:v>
                </c:pt>
                <c:pt idx="76">
                  <c:v>1.5216999999999998</c:v>
                </c:pt>
                <c:pt idx="77">
                  <c:v>1.5694000000000001</c:v>
                </c:pt>
                <c:pt idx="78">
                  <c:v>1.6118999999999999</c:v>
                </c:pt>
                <c:pt idx="79">
                  <c:v>1.6879999999999999</c:v>
                </c:pt>
                <c:pt idx="80">
                  <c:v>1.7530000000000001</c:v>
                </c:pt>
                <c:pt idx="81">
                  <c:v>1.8104899999999999</c:v>
                </c:pt>
                <c:pt idx="82">
                  <c:v>1.8630899999999999</c:v>
                </c:pt>
                <c:pt idx="83">
                  <c:v>1.9125800000000002</c:v>
                </c:pt>
                <c:pt idx="84">
                  <c:v>1.9597699999999998</c:v>
                </c:pt>
                <c:pt idx="85">
                  <c:v>2.0065400000000002</c:v>
                </c:pt>
                <c:pt idx="86">
                  <c:v>2.0517699999999999</c:v>
                </c:pt>
                <c:pt idx="87">
                  <c:v>2.0973999999999999</c:v>
                </c:pt>
                <c:pt idx="88">
                  <c:v>2.1413700000000002</c:v>
                </c:pt>
                <c:pt idx="89">
                  <c:v>2.1856200000000001</c:v>
                </c:pt>
                <c:pt idx="90">
                  <c:v>2.2728199999999998</c:v>
                </c:pt>
                <c:pt idx="91">
                  <c:v>2.37785</c:v>
                </c:pt>
                <c:pt idx="92">
                  <c:v>2.4817399999999998</c:v>
                </c:pt>
                <c:pt idx="93">
                  <c:v>2.5822699999999998</c:v>
                </c:pt>
                <c:pt idx="94">
                  <c:v>2.68031</c:v>
                </c:pt>
                <c:pt idx="95">
                  <c:v>2.7757400000000003</c:v>
                </c:pt>
                <c:pt idx="96">
                  <c:v>2.8694899999999999</c:v>
                </c:pt>
                <c:pt idx="97">
                  <c:v>2.9615</c:v>
                </c:pt>
                <c:pt idx="98">
                  <c:v>3.0517299999999996</c:v>
                </c:pt>
                <c:pt idx="99">
                  <c:v>3.2257199999999999</c:v>
                </c:pt>
                <c:pt idx="100">
                  <c:v>3.3912300000000002</c:v>
                </c:pt>
                <c:pt idx="101">
                  <c:v>3.5501499999999999</c:v>
                </c:pt>
                <c:pt idx="102">
                  <c:v>3.7013799999999999</c:v>
                </c:pt>
                <c:pt idx="103">
                  <c:v>3.84484</c:v>
                </c:pt>
                <c:pt idx="104">
                  <c:v>3.9815100000000001</c:v>
                </c:pt>
                <c:pt idx="105">
                  <c:v>4.2302900000000001</c:v>
                </c:pt>
                <c:pt idx="106">
                  <c:v>4.4505099999999995</c:v>
                </c:pt>
                <c:pt idx="107">
                  <c:v>4.6410499999999999</c:v>
                </c:pt>
                <c:pt idx="108">
                  <c:v>4.8048299999999999</c:v>
                </c:pt>
                <c:pt idx="109">
                  <c:v>4.9447999999999999</c:v>
                </c:pt>
                <c:pt idx="110">
                  <c:v>5.0619100000000001</c:v>
                </c:pt>
                <c:pt idx="111">
                  <c:v>5.1591399999999998</c:v>
                </c:pt>
                <c:pt idx="112">
                  <c:v>5.2394499999999997</c:v>
                </c:pt>
                <c:pt idx="113">
                  <c:v>5.3038499999999997</c:v>
                </c:pt>
                <c:pt idx="114">
                  <c:v>5.3563099999999997</c:v>
                </c:pt>
                <c:pt idx="115">
                  <c:v>5.3968269999999992</c:v>
                </c:pt>
                <c:pt idx="116">
                  <c:v>5.4499909999999998</c:v>
                </c:pt>
                <c:pt idx="117">
                  <c:v>5.4761379999999997</c:v>
                </c:pt>
                <c:pt idx="118">
                  <c:v>5.4704410000000001</c:v>
                </c:pt>
                <c:pt idx="119">
                  <c:v>5.4418609999999994</c:v>
                </c:pt>
                <c:pt idx="120">
                  <c:v>5.3973700000000004</c:v>
                </c:pt>
                <c:pt idx="121">
                  <c:v>5.3399489999999998</c:v>
                </c:pt>
                <c:pt idx="122">
                  <c:v>5.272583</c:v>
                </c:pt>
                <c:pt idx="123">
                  <c:v>5.1992609999999999</c:v>
                </c:pt>
                <c:pt idx="124">
                  <c:v>5.1209769999999999</c:v>
                </c:pt>
                <c:pt idx="125">
                  <c:v>4.9534969999999996</c:v>
                </c:pt>
                <c:pt idx="126">
                  <c:v>4.7811060000000003</c:v>
                </c:pt>
                <c:pt idx="127">
                  <c:v>4.6087810000000005</c:v>
                </c:pt>
                <c:pt idx="128">
                  <c:v>4.4415059999999995</c:v>
                </c:pt>
                <c:pt idx="129">
                  <c:v>4.2802699999999998</c:v>
                </c:pt>
                <c:pt idx="130">
                  <c:v>4.1270659999999992</c:v>
                </c:pt>
                <c:pt idx="131">
                  <c:v>3.8447290000000001</c:v>
                </c:pt>
                <c:pt idx="132">
                  <c:v>3.594462</c:v>
                </c:pt>
                <c:pt idx="133">
                  <c:v>3.371245</c:v>
                </c:pt>
                <c:pt idx="134">
                  <c:v>3.1730649999999998</c:v>
                </c:pt>
                <c:pt idx="135">
                  <c:v>2.9959130000000003</c:v>
                </c:pt>
                <c:pt idx="136">
                  <c:v>2.8367830000000001</c:v>
                </c:pt>
                <c:pt idx="137">
                  <c:v>2.6926699999999997</c:v>
                </c:pt>
                <c:pt idx="138">
                  <c:v>2.5945710000000002</c:v>
                </c:pt>
                <c:pt idx="139">
                  <c:v>2.493484</c:v>
                </c:pt>
                <c:pt idx="140">
                  <c:v>2.3884069999999999</c:v>
                </c:pt>
                <c:pt idx="141">
                  <c:v>2.2893369999999997</c:v>
                </c:pt>
                <c:pt idx="142">
                  <c:v>2.1132180000000003</c:v>
                </c:pt>
                <c:pt idx="143">
                  <c:v>1.9290969999999998</c:v>
                </c:pt>
                <c:pt idx="144">
                  <c:v>1.7759992999999998</c:v>
                </c:pt>
                <c:pt idx="145">
                  <c:v>1.645918</c:v>
                </c:pt>
                <c:pt idx="146">
                  <c:v>1.5328495</c:v>
                </c:pt>
                <c:pt idx="147">
                  <c:v>1.4357909</c:v>
                </c:pt>
                <c:pt idx="148">
                  <c:v>1.3497402999999999</c:v>
                </c:pt>
                <c:pt idx="149">
                  <c:v>1.2736959999999999</c:v>
                </c:pt>
                <c:pt idx="150">
                  <c:v>1.2056569000000001</c:v>
                </c:pt>
                <c:pt idx="151">
                  <c:v>1.0895911999999999</c:v>
                </c:pt>
                <c:pt idx="152">
                  <c:v>0.99473789999999995</c:v>
                </c:pt>
                <c:pt idx="153">
                  <c:v>0.9151937</c:v>
                </c:pt>
                <c:pt idx="154">
                  <c:v>0.84785660000000007</c:v>
                </c:pt>
                <c:pt idx="155">
                  <c:v>0.7902248999999999</c:v>
                </c:pt>
                <c:pt idx="156">
                  <c:v>0.74039739999999998</c:v>
                </c:pt>
                <c:pt idx="157">
                  <c:v>0.65875229999999996</c:v>
                </c:pt>
                <c:pt idx="158">
                  <c:v>0.59491680000000002</c:v>
                </c:pt>
                <c:pt idx="159">
                  <c:v>0.54378799999999994</c:v>
                </c:pt>
                <c:pt idx="160">
                  <c:v>0.50206420000000007</c:v>
                </c:pt>
                <c:pt idx="161">
                  <c:v>0.46724420000000005</c:v>
                </c:pt>
                <c:pt idx="162">
                  <c:v>0.43772709999999998</c:v>
                </c:pt>
                <c:pt idx="163">
                  <c:v>0.41241230000000001</c:v>
                </c:pt>
                <c:pt idx="164">
                  <c:v>0.39019940000000003</c:v>
                </c:pt>
                <c:pt idx="165">
                  <c:v>0.3703881</c:v>
                </c:pt>
                <c:pt idx="166">
                  <c:v>0.35267799999999999</c:v>
                </c:pt>
                <c:pt idx="167">
                  <c:v>0.33646899999999996</c:v>
                </c:pt>
                <c:pt idx="168">
                  <c:v>0.30745349999999999</c:v>
                </c:pt>
                <c:pt idx="169">
                  <c:v>0.27783790000000003</c:v>
                </c:pt>
                <c:pt idx="170">
                  <c:v>0.25472529999999999</c:v>
                </c:pt>
                <c:pt idx="171">
                  <c:v>0.23561479999999999</c:v>
                </c:pt>
                <c:pt idx="172">
                  <c:v>0.21940609999999999</c:v>
                </c:pt>
                <c:pt idx="173">
                  <c:v>0.20559859</c:v>
                </c:pt>
                <c:pt idx="174">
                  <c:v>0.19359213</c:v>
                </c:pt>
                <c:pt idx="175">
                  <c:v>0.18308648999999999</c:v>
                </c:pt>
                <c:pt idx="176">
                  <c:v>0.17388153000000001</c:v>
                </c:pt>
                <c:pt idx="177">
                  <c:v>0.15827319000000001</c:v>
                </c:pt>
                <c:pt idx="178">
                  <c:v>0.14566645</c:v>
                </c:pt>
                <c:pt idx="179">
                  <c:v>0.13516088000000001</c:v>
                </c:pt>
                <c:pt idx="180">
                  <c:v>0.12635621</c:v>
                </c:pt>
                <c:pt idx="181">
                  <c:v>0.11885222000000001</c:v>
                </c:pt>
                <c:pt idx="182">
                  <c:v>0.11234878</c:v>
                </c:pt>
                <c:pt idx="183">
                  <c:v>0.10164313999999999</c:v>
                </c:pt>
                <c:pt idx="184">
                  <c:v>9.3268709999999991E-2</c:v>
                </c:pt>
                <c:pt idx="185">
                  <c:v>8.6475129999999997E-2</c:v>
                </c:pt>
                <c:pt idx="186">
                  <c:v>8.0882170000000003E-2</c:v>
                </c:pt>
                <c:pt idx="187">
                  <c:v>7.6179689999999994E-2</c:v>
                </c:pt>
                <c:pt idx="188">
                  <c:v>7.217757000000001E-2</c:v>
                </c:pt>
                <c:pt idx="189">
                  <c:v>6.8725750000000002E-2</c:v>
                </c:pt>
                <c:pt idx="190">
                  <c:v>6.573416E-2</c:v>
                </c:pt>
                <c:pt idx="191">
                  <c:v>6.3102759999999994E-2</c:v>
                </c:pt>
                <c:pt idx="192">
                  <c:v>6.0771519999999996E-2</c:v>
                </c:pt>
                <c:pt idx="193">
                  <c:v>5.8690409999999998E-2</c:v>
                </c:pt>
                <c:pt idx="194">
                  <c:v>5.5158510000000001E-2</c:v>
                </c:pt>
                <c:pt idx="195">
                  <c:v>5.1616599999999999E-2</c:v>
                </c:pt>
                <c:pt idx="196">
                  <c:v>4.8785059999999998E-2</c:v>
                </c:pt>
                <c:pt idx="197">
                  <c:v>4.6463779999999996E-2</c:v>
                </c:pt>
                <c:pt idx="198">
                  <c:v>4.4542709999999999E-2</c:v>
                </c:pt>
                <c:pt idx="199">
                  <c:v>4.2931799999999999E-2</c:v>
                </c:pt>
                <c:pt idx="200">
                  <c:v>4.1551020000000001E-2</c:v>
                </c:pt>
                <c:pt idx="201">
                  <c:v>4.0370330000000003E-2</c:v>
                </c:pt>
                <c:pt idx="202">
                  <c:v>3.9339731999999995E-2</c:v>
                </c:pt>
                <c:pt idx="203">
                  <c:v>3.7648723000000002E-2</c:v>
                </c:pt>
                <c:pt idx="204">
                  <c:v>3.6327907999999999E-2</c:v>
                </c:pt>
                <c:pt idx="205">
                  <c:v>3.5277237000000003E-2</c:v>
                </c:pt>
                <c:pt idx="206">
                  <c:v>3.4416673000000002E-2</c:v>
                </c:pt>
                <c:pt idx="207">
                  <c:v>3.3716193999999998E-2</c:v>
                </c:pt>
                <c:pt idx="208">
                  <c:v>3.3135779999999997E-2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BB-4111-9D15-432F955B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94328"/>
        <c:axId val="501786880"/>
      </c:scatterChart>
      <c:valAx>
        <c:axId val="5017943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86880"/>
        <c:crosses val="autoZero"/>
        <c:crossBetween val="midCat"/>
        <c:majorUnit val="10"/>
      </c:valAx>
      <c:valAx>
        <c:axId val="50178688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943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srim7Be_EJ212!$P$5</c:f>
          <c:strCache>
            <c:ptCount val="1"/>
            <c:pt idx="0">
              <c:v>srim7Be_EJ212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srim7Be_EJ212!$D$20:$D$228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srim7Be_EJ212!$J$20:$J$228</c:f>
              <c:numCache>
                <c:formatCode>0.000</c:formatCode>
                <c:ptCount val="209"/>
                <c:pt idx="0">
                  <c:v>1.4E-3</c:v>
                </c:pt>
                <c:pt idx="1">
                  <c:v>1.5E-3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1.9E-3</c:v>
                </c:pt>
                <c:pt idx="6">
                  <c:v>2E-3</c:v>
                </c:pt>
                <c:pt idx="7">
                  <c:v>2.1000000000000003E-3</c:v>
                </c:pt>
                <c:pt idx="8">
                  <c:v>2.1999999999999997E-3</c:v>
                </c:pt>
                <c:pt idx="9">
                  <c:v>2.3E-3</c:v>
                </c:pt>
                <c:pt idx="10">
                  <c:v>2.4000000000000002E-3</c:v>
                </c:pt>
                <c:pt idx="11">
                  <c:v>2.5000000000000001E-3</c:v>
                </c:pt>
                <c:pt idx="12">
                  <c:v>2.7000000000000001E-3</c:v>
                </c:pt>
                <c:pt idx="13">
                  <c:v>3.0000000000000001E-3</c:v>
                </c:pt>
                <c:pt idx="14">
                  <c:v>3.2000000000000002E-3</c:v>
                </c:pt>
                <c:pt idx="15">
                  <c:v>3.4000000000000002E-3</c:v>
                </c:pt>
                <c:pt idx="16">
                  <c:v>3.5999999999999999E-3</c:v>
                </c:pt>
                <c:pt idx="17">
                  <c:v>3.8999999999999998E-3</c:v>
                </c:pt>
                <c:pt idx="18">
                  <c:v>4.1000000000000003E-3</c:v>
                </c:pt>
                <c:pt idx="19">
                  <c:v>4.3E-3</c:v>
                </c:pt>
                <c:pt idx="20">
                  <c:v>4.4999999999999997E-3</c:v>
                </c:pt>
                <c:pt idx="21">
                  <c:v>4.8999999999999998E-3</c:v>
                </c:pt>
                <c:pt idx="22">
                  <c:v>5.4000000000000003E-3</c:v>
                </c:pt>
                <c:pt idx="23">
                  <c:v>5.8000000000000005E-3</c:v>
                </c:pt>
                <c:pt idx="24">
                  <c:v>6.1999999999999998E-3</c:v>
                </c:pt>
                <c:pt idx="25">
                  <c:v>6.6E-3</c:v>
                </c:pt>
                <c:pt idx="26">
                  <c:v>7.000000000000001E-3</c:v>
                </c:pt>
                <c:pt idx="27">
                  <c:v>7.7999999999999996E-3</c:v>
                </c:pt>
                <c:pt idx="28">
                  <c:v>8.6E-3</c:v>
                </c:pt>
                <c:pt idx="29">
                  <c:v>9.4000000000000004E-3</c:v>
                </c:pt>
                <c:pt idx="30">
                  <c:v>1.0199999999999999E-2</c:v>
                </c:pt>
                <c:pt idx="31">
                  <c:v>1.0999999999999999E-2</c:v>
                </c:pt>
                <c:pt idx="32">
                  <c:v>1.18E-2</c:v>
                </c:pt>
                <c:pt idx="33">
                  <c:v>1.26E-2</c:v>
                </c:pt>
                <c:pt idx="34">
                  <c:v>1.34E-2</c:v>
                </c:pt>
                <c:pt idx="35">
                  <c:v>1.4199999999999999E-2</c:v>
                </c:pt>
                <c:pt idx="36">
                  <c:v>1.4999999999999999E-2</c:v>
                </c:pt>
                <c:pt idx="37">
                  <c:v>1.5699999999999999E-2</c:v>
                </c:pt>
                <c:pt idx="38">
                  <c:v>1.7299999999999999E-2</c:v>
                </c:pt>
                <c:pt idx="39">
                  <c:v>1.9300000000000001E-2</c:v>
                </c:pt>
                <c:pt idx="40">
                  <c:v>2.1299999999999999E-2</c:v>
                </c:pt>
                <c:pt idx="41">
                  <c:v>2.3300000000000001E-2</c:v>
                </c:pt>
                <c:pt idx="42">
                  <c:v>2.53E-2</c:v>
                </c:pt>
                <c:pt idx="43">
                  <c:v>2.7300000000000001E-2</c:v>
                </c:pt>
                <c:pt idx="44">
                  <c:v>2.9399999999999999E-2</c:v>
                </c:pt>
                <c:pt idx="45">
                  <c:v>3.1399999999999997E-2</c:v>
                </c:pt>
                <c:pt idx="46">
                  <c:v>3.3399999999999999E-2</c:v>
                </c:pt>
                <c:pt idx="47">
                  <c:v>3.7499999999999999E-2</c:v>
                </c:pt>
                <c:pt idx="48">
                  <c:v>4.1599999999999998E-2</c:v>
                </c:pt>
                <c:pt idx="49">
                  <c:v>4.5700000000000005E-2</c:v>
                </c:pt>
                <c:pt idx="50">
                  <c:v>4.9799999999999997E-2</c:v>
                </c:pt>
                <c:pt idx="51">
                  <c:v>5.3900000000000003E-2</c:v>
                </c:pt>
                <c:pt idx="52">
                  <c:v>5.7999999999999996E-2</c:v>
                </c:pt>
                <c:pt idx="53">
                  <c:v>6.6200000000000009E-2</c:v>
                </c:pt>
                <c:pt idx="54">
                  <c:v>7.4499999999999997E-2</c:v>
                </c:pt>
                <c:pt idx="55">
                  <c:v>8.2599999999999993E-2</c:v>
                </c:pt>
                <c:pt idx="56">
                  <c:v>9.0800000000000006E-2</c:v>
                </c:pt>
                <c:pt idx="57">
                  <c:v>9.8900000000000002E-2</c:v>
                </c:pt>
                <c:pt idx="58">
                  <c:v>0.1069</c:v>
                </c:pt>
                <c:pt idx="59">
                  <c:v>0.1149</c:v>
                </c:pt>
                <c:pt idx="60">
                  <c:v>0.12290000000000001</c:v>
                </c:pt>
                <c:pt idx="61">
                  <c:v>0.13100000000000001</c:v>
                </c:pt>
                <c:pt idx="62">
                  <c:v>0.13919999999999999</c:v>
                </c:pt>
                <c:pt idx="63">
                  <c:v>0.1474</c:v>
                </c:pt>
                <c:pt idx="64">
                  <c:v>0.16389999999999999</c:v>
                </c:pt>
                <c:pt idx="65">
                  <c:v>0.18429999999999999</c:v>
                </c:pt>
                <c:pt idx="66">
                  <c:v>0.20430000000000001</c:v>
                </c:pt>
                <c:pt idx="67">
                  <c:v>0.22400000000000003</c:v>
                </c:pt>
                <c:pt idx="68">
                  <c:v>0.2432</c:v>
                </c:pt>
                <c:pt idx="69">
                  <c:v>0.26190000000000002</c:v>
                </c:pt>
                <c:pt idx="70">
                  <c:v>0.2802</c:v>
                </c:pt>
                <c:pt idx="71">
                  <c:v>0.29809999999999998</c:v>
                </c:pt>
                <c:pt idx="72">
                  <c:v>0.31559999999999999</c:v>
                </c:pt>
                <c:pt idx="73">
                  <c:v>0.34960000000000002</c:v>
                </c:pt>
                <c:pt idx="74">
                  <c:v>0.38219999999999998</c:v>
                </c:pt>
                <c:pt idx="75">
                  <c:v>0.41369999999999996</c:v>
                </c:pt>
                <c:pt idx="76">
                  <c:v>0.44420000000000004</c:v>
                </c:pt>
                <c:pt idx="77">
                  <c:v>0.47389999999999999</c:v>
                </c:pt>
                <c:pt idx="78">
                  <c:v>0.50290000000000001</c:v>
                </c:pt>
                <c:pt idx="79">
                  <c:v>0.55910000000000004</c:v>
                </c:pt>
                <c:pt idx="80">
                  <c:v>0.61329999999999996</c:v>
                </c:pt>
                <c:pt idx="81">
                  <c:v>0.66580000000000006</c:v>
                </c:pt>
                <c:pt idx="82">
                  <c:v>0.71699999999999997</c:v>
                </c:pt>
                <c:pt idx="83">
                  <c:v>0.76700000000000002</c:v>
                </c:pt>
                <c:pt idx="84">
                  <c:v>0.81579999999999997</c:v>
                </c:pt>
                <c:pt idx="85">
                  <c:v>0.86359999999999992</c:v>
                </c:pt>
                <c:pt idx="86">
                  <c:v>0.91039999999999988</c:v>
                </c:pt>
                <c:pt idx="87">
                  <c:v>0.95619999999999994</c:v>
                </c:pt>
                <c:pt idx="88" formatCode="0.00">
                  <c:v>1</c:v>
                </c:pt>
                <c:pt idx="89" formatCode="0.00">
                  <c:v>1.05</c:v>
                </c:pt>
                <c:pt idx="90" formatCode="0.00">
                  <c:v>1.1299999999999999</c:v>
                </c:pt>
                <c:pt idx="91" formatCode="0.00">
                  <c:v>1.23</c:v>
                </c:pt>
                <c:pt idx="92" formatCode="0.00">
                  <c:v>1.33</c:v>
                </c:pt>
                <c:pt idx="93" formatCode="0.00">
                  <c:v>1.43</c:v>
                </c:pt>
                <c:pt idx="94" formatCode="0.00">
                  <c:v>1.52</c:v>
                </c:pt>
                <c:pt idx="95" formatCode="0.00">
                  <c:v>1.61</c:v>
                </c:pt>
                <c:pt idx="96" formatCode="0.00">
                  <c:v>1.69</c:v>
                </c:pt>
                <c:pt idx="97" formatCode="0.00">
                  <c:v>1.78</c:v>
                </c:pt>
                <c:pt idx="98" formatCode="0.00">
                  <c:v>1.86</c:v>
                </c:pt>
                <c:pt idx="99" formatCode="0.00">
                  <c:v>2.0099999999999998</c:v>
                </c:pt>
                <c:pt idx="100" formatCode="0.00">
                  <c:v>2.16</c:v>
                </c:pt>
                <c:pt idx="101" formatCode="0.00">
                  <c:v>2.2999999999999998</c:v>
                </c:pt>
                <c:pt idx="102" formatCode="0.00">
                  <c:v>2.4300000000000002</c:v>
                </c:pt>
                <c:pt idx="103" formatCode="0.00">
                  <c:v>2.56</c:v>
                </c:pt>
                <c:pt idx="104" formatCode="0.00">
                  <c:v>2.68</c:v>
                </c:pt>
                <c:pt idx="105" formatCode="0.00">
                  <c:v>2.92</c:v>
                </c:pt>
                <c:pt idx="106" formatCode="0.00">
                  <c:v>3.14</c:v>
                </c:pt>
                <c:pt idx="107" formatCode="0.00">
                  <c:v>3.36</c:v>
                </c:pt>
                <c:pt idx="108" formatCode="0.00">
                  <c:v>3.57</c:v>
                </c:pt>
                <c:pt idx="109" formatCode="0.00">
                  <c:v>3.77</c:v>
                </c:pt>
                <c:pt idx="110" formatCode="0.00">
                  <c:v>3.96</c:v>
                </c:pt>
                <c:pt idx="111" formatCode="0.00">
                  <c:v>4.1500000000000004</c:v>
                </c:pt>
                <c:pt idx="112" formatCode="0.00">
                  <c:v>4.34</c:v>
                </c:pt>
                <c:pt idx="113" formatCode="0.00">
                  <c:v>4.5199999999999996</c:v>
                </c:pt>
                <c:pt idx="114" formatCode="0.00">
                  <c:v>4.71</c:v>
                </c:pt>
                <c:pt idx="115" formatCode="0.00">
                  <c:v>4.8899999999999997</c:v>
                </c:pt>
                <c:pt idx="116" formatCode="0.00">
                  <c:v>5.25</c:v>
                </c:pt>
                <c:pt idx="117" formatCode="0.00">
                  <c:v>5.69</c:v>
                </c:pt>
                <c:pt idx="118" formatCode="0.00">
                  <c:v>6.14</c:v>
                </c:pt>
                <c:pt idx="119" formatCode="0.00">
                  <c:v>6.59</c:v>
                </c:pt>
                <c:pt idx="120" formatCode="0.00">
                  <c:v>7.04</c:v>
                </c:pt>
                <c:pt idx="121" formatCode="0.00">
                  <c:v>7.49</c:v>
                </c:pt>
                <c:pt idx="122" formatCode="0.00">
                  <c:v>7.95</c:v>
                </c:pt>
                <c:pt idx="123" formatCode="0.00">
                  <c:v>8.42</c:v>
                </c:pt>
                <c:pt idx="124" formatCode="0.00">
                  <c:v>8.89</c:v>
                </c:pt>
                <c:pt idx="125" formatCode="0.00">
                  <c:v>9.86</c:v>
                </c:pt>
                <c:pt idx="126" formatCode="0.00">
                  <c:v>10.87</c:v>
                </c:pt>
                <c:pt idx="127" formatCode="0.00">
                  <c:v>11.91</c:v>
                </c:pt>
                <c:pt idx="128" formatCode="0.00">
                  <c:v>12.99</c:v>
                </c:pt>
                <c:pt idx="129" formatCode="0.00">
                  <c:v>14.11</c:v>
                </c:pt>
                <c:pt idx="130" formatCode="0.00">
                  <c:v>15.27</c:v>
                </c:pt>
                <c:pt idx="131" formatCode="0.00">
                  <c:v>17.73</c:v>
                </c:pt>
                <c:pt idx="132" formatCode="0.00">
                  <c:v>20.36</c:v>
                </c:pt>
                <c:pt idx="133" formatCode="0.00">
                  <c:v>23.16</c:v>
                </c:pt>
                <c:pt idx="134" formatCode="0.00">
                  <c:v>26.15</c:v>
                </c:pt>
                <c:pt idx="135" formatCode="0.00">
                  <c:v>29.32</c:v>
                </c:pt>
                <c:pt idx="136" formatCode="0.00">
                  <c:v>32.68</c:v>
                </c:pt>
                <c:pt idx="137" formatCode="0.00">
                  <c:v>36.22</c:v>
                </c:pt>
                <c:pt idx="138" formatCode="0.00">
                  <c:v>39.909999999999997</c:v>
                </c:pt>
                <c:pt idx="139" formatCode="0.00">
                  <c:v>43.76</c:v>
                </c:pt>
                <c:pt idx="140" formatCode="0.00">
                  <c:v>47.76</c:v>
                </c:pt>
                <c:pt idx="141" formatCode="0.00">
                  <c:v>51.94</c:v>
                </c:pt>
                <c:pt idx="142" formatCode="0.00">
                  <c:v>60.84</c:v>
                </c:pt>
                <c:pt idx="143" formatCode="0.00">
                  <c:v>72.94</c:v>
                </c:pt>
                <c:pt idx="144" formatCode="0.00">
                  <c:v>86.15</c:v>
                </c:pt>
                <c:pt idx="145" formatCode="0.00">
                  <c:v>100.45</c:v>
                </c:pt>
                <c:pt idx="146" formatCode="0.00">
                  <c:v>115.84</c:v>
                </c:pt>
                <c:pt idx="147" formatCode="0.00">
                  <c:v>132.32</c:v>
                </c:pt>
                <c:pt idx="148" formatCode="0.00">
                  <c:v>149.88</c:v>
                </c:pt>
                <c:pt idx="149" formatCode="0.00">
                  <c:v>168.52</c:v>
                </c:pt>
                <c:pt idx="150" formatCode="0.00">
                  <c:v>188.25</c:v>
                </c:pt>
                <c:pt idx="151" formatCode="0.00">
                  <c:v>230.9</c:v>
                </c:pt>
                <c:pt idx="152" formatCode="0.00">
                  <c:v>277.85000000000002</c:v>
                </c:pt>
                <c:pt idx="153" formatCode="0.00">
                  <c:v>329.09</c:v>
                </c:pt>
                <c:pt idx="154" formatCode="0.00">
                  <c:v>384.6</c:v>
                </c:pt>
                <c:pt idx="155" formatCode="0.00">
                  <c:v>444.32</c:v>
                </c:pt>
                <c:pt idx="156" formatCode="0.00">
                  <c:v>508.24</c:v>
                </c:pt>
                <c:pt idx="157" formatCode="0.00">
                  <c:v>648.26</c:v>
                </c:pt>
                <c:pt idx="158" formatCode="0.00">
                  <c:v>804.46</c:v>
                </c:pt>
                <c:pt idx="159" formatCode="0.00">
                  <c:v>976.38</c:v>
                </c:pt>
                <c:pt idx="160" formatCode="0.00">
                  <c:v>1160</c:v>
                </c:pt>
                <c:pt idx="161" formatCode="0.00">
                  <c:v>1370</c:v>
                </c:pt>
                <c:pt idx="162" formatCode="0.00">
                  <c:v>1580</c:v>
                </c:pt>
                <c:pt idx="163" formatCode="0.00">
                  <c:v>1810</c:v>
                </c:pt>
                <c:pt idx="164" formatCode="0.00">
                  <c:v>2060</c:v>
                </c:pt>
                <c:pt idx="165" formatCode="0.00">
                  <c:v>2310</c:v>
                </c:pt>
                <c:pt idx="166" formatCode="0.0">
                  <c:v>2580</c:v>
                </c:pt>
                <c:pt idx="167" formatCode="0.0">
                  <c:v>2870</c:v>
                </c:pt>
                <c:pt idx="168" formatCode="0.0">
                  <c:v>3480</c:v>
                </c:pt>
                <c:pt idx="169" formatCode="0.0">
                  <c:v>4310</c:v>
                </c:pt>
                <c:pt idx="170" formatCode="0.0">
                  <c:v>5230</c:v>
                </c:pt>
                <c:pt idx="171" formatCode="0.0">
                  <c:v>6230</c:v>
                </c:pt>
                <c:pt idx="172" formatCode="0.0">
                  <c:v>7300</c:v>
                </c:pt>
                <c:pt idx="173" formatCode="0.0">
                  <c:v>8450</c:v>
                </c:pt>
                <c:pt idx="174" formatCode="0.0">
                  <c:v>9680</c:v>
                </c:pt>
                <c:pt idx="175" formatCode="0.0">
                  <c:v>10980</c:v>
                </c:pt>
                <c:pt idx="176" formatCode="0.0">
                  <c:v>12350</c:v>
                </c:pt>
                <c:pt idx="177" formatCode="0.0">
                  <c:v>15300</c:v>
                </c:pt>
                <c:pt idx="178" formatCode="0.0">
                  <c:v>18520</c:v>
                </c:pt>
                <c:pt idx="179" formatCode="0.0">
                  <c:v>22000</c:v>
                </c:pt>
                <c:pt idx="180" formatCode="0.0">
                  <c:v>25740</c:v>
                </c:pt>
                <c:pt idx="181" formatCode="0.0">
                  <c:v>29730</c:v>
                </c:pt>
                <c:pt idx="182" formatCode="0.0">
                  <c:v>33970</c:v>
                </c:pt>
                <c:pt idx="183" formatCode="0.0">
                  <c:v>43120</c:v>
                </c:pt>
                <c:pt idx="184" formatCode="0.0">
                  <c:v>53160</c:v>
                </c:pt>
                <c:pt idx="185" formatCode="0.0">
                  <c:v>64050</c:v>
                </c:pt>
                <c:pt idx="186" formatCode="0.0">
                  <c:v>75740</c:v>
                </c:pt>
                <c:pt idx="187" formatCode="0.0">
                  <c:v>88200</c:v>
                </c:pt>
                <c:pt idx="188" formatCode="0.0">
                  <c:v>101380</c:v>
                </c:pt>
                <c:pt idx="189" formatCode="0.0">
                  <c:v>115270</c:v>
                </c:pt>
                <c:pt idx="190" formatCode="0.0">
                  <c:v>129810</c:v>
                </c:pt>
                <c:pt idx="191" formatCode="0.0">
                  <c:v>144990</c:v>
                </c:pt>
                <c:pt idx="192" formatCode="0">
                  <c:v>160780</c:v>
                </c:pt>
                <c:pt idx="193" formatCode="0">
                  <c:v>177150</c:v>
                </c:pt>
                <c:pt idx="194" formatCode="0">
                  <c:v>211520</c:v>
                </c:pt>
                <c:pt idx="195" formatCode="0">
                  <c:v>257339.99999999997</c:v>
                </c:pt>
                <c:pt idx="196" formatCode="0">
                  <c:v>306060</c:v>
                </c:pt>
                <c:pt idx="197" formatCode="0">
                  <c:v>357400</c:v>
                </c:pt>
                <c:pt idx="198" formatCode="0">
                  <c:v>411130</c:v>
                </c:pt>
                <c:pt idx="199" formatCode="0">
                  <c:v>467020</c:v>
                </c:pt>
                <c:pt idx="200" formatCode="0">
                  <c:v>524890</c:v>
                </c:pt>
                <c:pt idx="201" formatCode="0">
                  <c:v>584570</c:v>
                </c:pt>
                <c:pt idx="202" formatCode="0">
                  <c:v>645900</c:v>
                </c:pt>
                <c:pt idx="203" formatCode="0">
                  <c:v>772930</c:v>
                </c:pt>
                <c:pt idx="204" formatCode="0">
                  <c:v>905110</c:v>
                </c:pt>
                <c:pt idx="205" formatCode="0">
                  <c:v>1040000</c:v>
                </c:pt>
                <c:pt idx="206" formatCode="0">
                  <c:v>1180000</c:v>
                </c:pt>
                <c:pt idx="207" formatCode="0">
                  <c:v>1330000</c:v>
                </c:pt>
                <c:pt idx="208" formatCode="0">
                  <c:v>1470000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70-4B59-B87D-A7E538A475B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srim7Be_EJ212!$M$20:$M$228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2.8E-3</c:v>
                </c:pt>
                <c:pt idx="22">
                  <c:v>3.0000000000000001E-3</c:v>
                </c:pt>
                <c:pt idx="23">
                  <c:v>3.2000000000000002E-3</c:v>
                </c:pt>
                <c:pt idx="24">
                  <c:v>3.4000000000000002E-3</c:v>
                </c:pt>
                <c:pt idx="25">
                  <c:v>3.5999999999999999E-3</c:v>
                </c:pt>
                <c:pt idx="26">
                  <c:v>3.8E-3</c:v>
                </c:pt>
                <c:pt idx="27">
                  <c:v>4.1000000000000003E-3</c:v>
                </c:pt>
                <c:pt idx="28">
                  <c:v>4.4999999999999997E-3</c:v>
                </c:pt>
                <c:pt idx="29">
                  <c:v>4.8999999999999998E-3</c:v>
                </c:pt>
                <c:pt idx="30">
                  <c:v>5.1999999999999998E-3</c:v>
                </c:pt>
                <c:pt idx="31">
                  <c:v>5.5999999999999999E-3</c:v>
                </c:pt>
                <c:pt idx="32">
                  <c:v>5.8999999999999999E-3</c:v>
                </c:pt>
                <c:pt idx="33">
                  <c:v>6.3E-3</c:v>
                </c:pt>
                <c:pt idx="34">
                  <c:v>6.6E-3</c:v>
                </c:pt>
                <c:pt idx="35">
                  <c:v>6.9000000000000008E-3</c:v>
                </c:pt>
                <c:pt idx="36">
                  <c:v>7.2999999999999992E-3</c:v>
                </c:pt>
                <c:pt idx="37">
                  <c:v>7.6E-3</c:v>
                </c:pt>
                <c:pt idx="38">
                  <c:v>8.3000000000000001E-3</c:v>
                </c:pt>
                <c:pt idx="39">
                  <c:v>9.1000000000000004E-3</c:v>
                </c:pt>
                <c:pt idx="40">
                  <c:v>9.7999999999999997E-3</c:v>
                </c:pt>
                <c:pt idx="41">
                  <c:v>1.06E-2</c:v>
                </c:pt>
                <c:pt idx="42">
                  <c:v>1.14E-2</c:v>
                </c:pt>
                <c:pt idx="43">
                  <c:v>1.21E-2</c:v>
                </c:pt>
                <c:pt idx="44">
                  <c:v>1.29E-2</c:v>
                </c:pt>
                <c:pt idx="45">
                  <c:v>1.3600000000000001E-2</c:v>
                </c:pt>
                <c:pt idx="46">
                  <c:v>1.4299999999999998E-2</c:v>
                </c:pt>
                <c:pt idx="47">
                  <c:v>1.5699999999999999E-2</c:v>
                </c:pt>
                <c:pt idx="48">
                  <c:v>1.7100000000000001E-2</c:v>
                </c:pt>
                <c:pt idx="49">
                  <c:v>1.84E-2</c:v>
                </c:pt>
                <c:pt idx="50">
                  <c:v>1.9700000000000002E-2</c:v>
                </c:pt>
                <c:pt idx="51">
                  <c:v>2.0899999999999998E-2</c:v>
                </c:pt>
                <c:pt idx="52">
                  <c:v>2.2100000000000002E-2</c:v>
                </c:pt>
                <c:pt idx="53">
                  <c:v>2.4500000000000001E-2</c:v>
                </c:pt>
                <c:pt idx="54">
                  <c:v>2.6700000000000002E-2</c:v>
                </c:pt>
                <c:pt idx="55">
                  <c:v>2.8799999999999999E-2</c:v>
                </c:pt>
                <c:pt idx="56">
                  <c:v>3.09E-2</c:v>
                </c:pt>
                <c:pt idx="57">
                  <c:v>3.2800000000000003E-2</c:v>
                </c:pt>
                <c:pt idx="58">
                  <c:v>3.4599999999999999E-2</c:v>
                </c:pt>
                <c:pt idx="59">
                  <c:v>3.6400000000000002E-2</c:v>
                </c:pt>
                <c:pt idx="60">
                  <c:v>3.8100000000000002E-2</c:v>
                </c:pt>
                <c:pt idx="61">
                  <c:v>3.9900000000000005E-2</c:v>
                </c:pt>
                <c:pt idx="62">
                  <c:v>4.1499999999999995E-2</c:v>
                </c:pt>
                <c:pt idx="63">
                  <c:v>4.3200000000000002E-2</c:v>
                </c:pt>
                <c:pt idx="64">
                  <c:v>4.6400000000000004E-2</c:v>
                </c:pt>
                <c:pt idx="65">
                  <c:v>5.0099999999999999E-2</c:v>
                </c:pt>
                <c:pt idx="66">
                  <c:v>5.3600000000000002E-2</c:v>
                </c:pt>
                <c:pt idx="67">
                  <c:v>5.6699999999999993E-2</c:v>
                </c:pt>
                <c:pt idx="68">
                  <c:v>5.9699999999999996E-2</c:v>
                </c:pt>
                <c:pt idx="69">
                  <c:v>6.2399999999999997E-2</c:v>
                </c:pt>
                <c:pt idx="70">
                  <c:v>6.4899999999999999E-2</c:v>
                </c:pt>
                <c:pt idx="71">
                  <c:v>6.720000000000001E-2</c:v>
                </c:pt>
                <c:pt idx="72">
                  <c:v>6.9399999999999989E-2</c:v>
                </c:pt>
                <c:pt idx="73">
                  <c:v>7.3399999999999993E-2</c:v>
                </c:pt>
                <c:pt idx="74">
                  <c:v>7.6899999999999996E-2</c:v>
                </c:pt>
                <c:pt idx="75">
                  <c:v>8.0100000000000005E-2</c:v>
                </c:pt>
                <c:pt idx="76">
                  <c:v>8.2900000000000001E-2</c:v>
                </c:pt>
                <c:pt idx="77">
                  <c:v>8.5599999999999996E-2</c:v>
                </c:pt>
                <c:pt idx="78">
                  <c:v>8.7900000000000006E-2</c:v>
                </c:pt>
                <c:pt idx="79">
                  <c:v>9.240000000000001E-2</c:v>
                </c:pt>
                <c:pt idx="80">
                  <c:v>9.6199999999999994E-2</c:v>
                </c:pt>
                <c:pt idx="81">
                  <c:v>9.9699999999999997E-2</c:v>
                </c:pt>
                <c:pt idx="82">
                  <c:v>0.1028</c:v>
                </c:pt>
                <c:pt idx="83">
                  <c:v>0.1056</c:v>
                </c:pt>
                <c:pt idx="84">
                  <c:v>0.1082</c:v>
                </c:pt>
                <c:pt idx="85">
                  <c:v>0.1106</c:v>
                </c:pt>
                <c:pt idx="86">
                  <c:v>0.11279999999999998</c:v>
                </c:pt>
                <c:pt idx="87">
                  <c:v>0.1149</c:v>
                </c:pt>
                <c:pt idx="88">
                  <c:v>0.11679999999999999</c:v>
                </c:pt>
                <c:pt idx="89">
                  <c:v>0.1186</c:v>
                </c:pt>
                <c:pt idx="90">
                  <c:v>0.12210000000000001</c:v>
                </c:pt>
                <c:pt idx="91">
                  <c:v>0.12620000000000001</c:v>
                </c:pt>
                <c:pt idx="92">
                  <c:v>0.12969999999999998</c:v>
                </c:pt>
                <c:pt idx="93">
                  <c:v>0.1328</c:v>
                </c:pt>
                <c:pt idx="94">
                  <c:v>0.1356</c:v>
                </c:pt>
                <c:pt idx="95">
                  <c:v>0.1381</c:v>
                </c:pt>
                <c:pt idx="96">
                  <c:v>0.1404</c:v>
                </c:pt>
                <c:pt idx="97">
                  <c:v>0.14250000000000002</c:v>
                </c:pt>
                <c:pt idx="98">
                  <c:v>0.1444</c:v>
                </c:pt>
                <c:pt idx="99">
                  <c:v>0.14850000000000002</c:v>
                </c:pt>
                <c:pt idx="100">
                  <c:v>0.15209999999999999</c:v>
                </c:pt>
                <c:pt idx="101">
                  <c:v>0.1552</c:v>
                </c:pt>
                <c:pt idx="102">
                  <c:v>0.158</c:v>
                </c:pt>
                <c:pt idx="103">
                  <c:v>0.16040000000000001</c:v>
                </c:pt>
                <c:pt idx="104">
                  <c:v>0.16270000000000001</c:v>
                </c:pt>
                <c:pt idx="105">
                  <c:v>0.16819999999999999</c:v>
                </c:pt>
                <c:pt idx="106">
                  <c:v>0.17299999999999999</c:v>
                </c:pt>
                <c:pt idx="107">
                  <c:v>0.17709999999999998</c:v>
                </c:pt>
                <c:pt idx="108">
                  <c:v>0.18090000000000001</c:v>
                </c:pt>
                <c:pt idx="109">
                  <c:v>0.1842</c:v>
                </c:pt>
                <c:pt idx="110">
                  <c:v>0.18729999999999999</c:v>
                </c:pt>
                <c:pt idx="111">
                  <c:v>0.19019999999999998</c:v>
                </c:pt>
                <c:pt idx="112">
                  <c:v>0.193</c:v>
                </c:pt>
                <c:pt idx="113">
                  <c:v>0.1956</c:v>
                </c:pt>
                <c:pt idx="114">
                  <c:v>0.19800000000000001</c:v>
                </c:pt>
                <c:pt idx="115">
                  <c:v>0.20039999999999999</c:v>
                </c:pt>
                <c:pt idx="116">
                  <c:v>0.20810000000000001</c:v>
                </c:pt>
                <c:pt idx="117">
                  <c:v>0.219</c:v>
                </c:pt>
                <c:pt idx="118">
                  <c:v>0.22919999999999999</c:v>
                </c:pt>
                <c:pt idx="119">
                  <c:v>0.23900000000000002</c:v>
                </c:pt>
                <c:pt idx="120">
                  <c:v>0.2485</c:v>
                </c:pt>
                <c:pt idx="121">
                  <c:v>0.25779999999999997</c:v>
                </c:pt>
                <c:pt idx="122">
                  <c:v>0.26700000000000002</c:v>
                </c:pt>
                <c:pt idx="123">
                  <c:v>0.27599999999999997</c:v>
                </c:pt>
                <c:pt idx="124">
                  <c:v>0.28500000000000003</c:v>
                </c:pt>
                <c:pt idx="125">
                  <c:v>0.31809999999999999</c:v>
                </c:pt>
                <c:pt idx="126">
                  <c:v>0.35009999999999997</c:v>
                </c:pt>
                <c:pt idx="127">
                  <c:v>0.38140000000000002</c:v>
                </c:pt>
                <c:pt idx="128">
                  <c:v>0.41249999999999998</c:v>
                </c:pt>
                <c:pt idx="129">
                  <c:v>0.44349999999999995</c:v>
                </c:pt>
                <c:pt idx="130">
                  <c:v>0.47450000000000003</c:v>
                </c:pt>
                <c:pt idx="131">
                  <c:v>0.5907</c:v>
                </c:pt>
                <c:pt idx="132">
                  <c:v>0.70079999999999998</c:v>
                </c:pt>
                <c:pt idx="133">
                  <c:v>0.80820000000000003</c:v>
                </c:pt>
                <c:pt idx="134">
                  <c:v>0.91489999999999994</c:v>
                </c:pt>
                <c:pt idx="135" formatCode="0.00">
                  <c:v>1.02</c:v>
                </c:pt>
                <c:pt idx="136" formatCode="0.00">
                  <c:v>1.1299999999999999</c:v>
                </c:pt>
                <c:pt idx="137" formatCode="0.00">
                  <c:v>1.24</c:v>
                </c:pt>
                <c:pt idx="138" formatCode="0.00">
                  <c:v>1.35</c:v>
                </c:pt>
                <c:pt idx="139" formatCode="0.00">
                  <c:v>1.46</c:v>
                </c:pt>
                <c:pt idx="140" formatCode="0.00">
                  <c:v>1.57</c:v>
                </c:pt>
                <c:pt idx="141" formatCode="0.00">
                  <c:v>1.68</c:v>
                </c:pt>
                <c:pt idx="142" formatCode="0.00">
                  <c:v>2.1</c:v>
                </c:pt>
                <c:pt idx="143" formatCode="0.00">
                  <c:v>2.72</c:v>
                </c:pt>
                <c:pt idx="144" formatCode="0.00">
                  <c:v>3.31</c:v>
                </c:pt>
                <c:pt idx="145" formatCode="0.00">
                  <c:v>3.88</c:v>
                </c:pt>
                <c:pt idx="146" formatCode="0.00">
                  <c:v>4.46</c:v>
                </c:pt>
                <c:pt idx="147" formatCode="0.00">
                  <c:v>5.04</c:v>
                </c:pt>
                <c:pt idx="148" formatCode="0.00">
                  <c:v>5.63</c:v>
                </c:pt>
                <c:pt idx="149" formatCode="0.00">
                  <c:v>6.23</c:v>
                </c:pt>
                <c:pt idx="150" formatCode="0.00">
                  <c:v>6.84</c:v>
                </c:pt>
                <c:pt idx="151" formatCode="0.00">
                  <c:v>9.14</c:v>
                </c:pt>
                <c:pt idx="152" formatCode="0.00">
                  <c:v>11.32</c:v>
                </c:pt>
                <c:pt idx="153" formatCode="0.00">
                  <c:v>13.47</c:v>
                </c:pt>
                <c:pt idx="154" formatCode="0.00">
                  <c:v>15.61</c:v>
                </c:pt>
                <c:pt idx="155" formatCode="0.00">
                  <c:v>17.78</c:v>
                </c:pt>
                <c:pt idx="156" formatCode="0.00">
                  <c:v>19.98</c:v>
                </c:pt>
                <c:pt idx="157" formatCode="0.00">
                  <c:v>28.19</c:v>
                </c:pt>
                <c:pt idx="158" formatCode="0.00">
                  <c:v>35.880000000000003</c:v>
                </c:pt>
                <c:pt idx="159" formatCode="0.00">
                  <c:v>43.41</c:v>
                </c:pt>
                <c:pt idx="160" formatCode="0.00">
                  <c:v>50.92</c:v>
                </c:pt>
                <c:pt idx="161" formatCode="0.00">
                  <c:v>58.46</c:v>
                </c:pt>
                <c:pt idx="162" formatCode="0.00">
                  <c:v>66.069999999999993</c:v>
                </c:pt>
                <c:pt idx="163" formatCode="0.00">
                  <c:v>73.739999999999995</c:v>
                </c:pt>
                <c:pt idx="164" formatCode="0.00">
                  <c:v>81.510000000000005</c:v>
                </c:pt>
                <c:pt idx="165" formatCode="0.00">
                  <c:v>89.37</c:v>
                </c:pt>
                <c:pt idx="166" formatCode="0.00">
                  <c:v>97.33</c:v>
                </c:pt>
                <c:pt idx="167" formatCode="0.00">
                  <c:v>105.41</c:v>
                </c:pt>
                <c:pt idx="168" formatCode="0.00">
                  <c:v>136.30000000000001</c:v>
                </c:pt>
                <c:pt idx="169" formatCode="0.00">
                  <c:v>180.81</c:v>
                </c:pt>
                <c:pt idx="170" formatCode="0.00">
                  <c:v>223</c:v>
                </c:pt>
                <c:pt idx="171" formatCode="0.00">
                  <c:v>264.27</c:v>
                </c:pt>
                <c:pt idx="172" formatCode="0.00">
                  <c:v>305.29000000000002</c:v>
                </c:pt>
                <c:pt idx="173" formatCode="0.00">
                  <c:v>346.41</c:v>
                </c:pt>
                <c:pt idx="174" formatCode="0.00">
                  <c:v>387.79</c:v>
                </c:pt>
                <c:pt idx="175" formatCode="0.00">
                  <c:v>429.55</c:v>
                </c:pt>
                <c:pt idx="176" formatCode="0.00">
                  <c:v>471.75</c:v>
                </c:pt>
                <c:pt idx="177" formatCode="0.00">
                  <c:v>630.59</c:v>
                </c:pt>
                <c:pt idx="178" formatCode="0.00">
                  <c:v>778.96</c:v>
                </c:pt>
                <c:pt idx="179" formatCode="0.00">
                  <c:v>922.91</c:v>
                </c:pt>
                <c:pt idx="180" formatCode="0.00">
                  <c:v>1070</c:v>
                </c:pt>
                <c:pt idx="181" formatCode="0.00">
                  <c:v>1210</c:v>
                </c:pt>
                <c:pt idx="182" formatCode="0.00">
                  <c:v>1350</c:v>
                </c:pt>
                <c:pt idx="183" formatCode="0.00">
                  <c:v>1870</c:v>
                </c:pt>
                <c:pt idx="184" formatCode="0.00">
                  <c:v>2350</c:v>
                </c:pt>
                <c:pt idx="185" formatCode="0.00">
                  <c:v>2810</c:v>
                </c:pt>
                <c:pt idx="186" formatCode="0.00">
                  <c:v>3270</c:v>
                </c:pt>
                <c:pt idx="187" formatCode="0.00">
                  <c:v>3720</c:v>
                </c:pt>
                <c:pt idx="188" formatCode="0.00">
                  <c:v>4160</c:v>
                </c:pt>
                <c:pt idx="189" formatCode="0.0">
                  <c:v>4600</c:v>
                </c:pt>
                <c:pt idx="190" formatCode="0.0">
                  <c:v>5050</c:v>
                </c:pt>
                <c:pt idx="191" formatCode="0.0">
                  <c:v>5490</c:v>
                </c:pt>
                <c:pt idx="192" formatCode="0.0">
                  <c:v>5930</c:v>
                </c:pt>
                <c:pt idx="193" formatCode="0.0">
                  <c:v>6370</c:v>
                </c:pt>
                <c:pt idx="194" formatCode="0.0">
                  <c:v>8020</c:v>
                </c:pt>
                <c:pt idx="195" formatCode="0.0">
                  <c:v>10320</c:v>
                </c:pt>
                <c:pt idx="196" formatCode="0.0">
                  <c:v>12420</c:v>
                </c:pt>
                <c:pt idx="197" formatCode="0.0">
                  <c:v>14400</c:v>
                </c:pt>
                <c:pt idx="198" formatCode="0.0">
                  <c:v>16290</c:v>
                </c:pt>
                <c:pt idx="199" formatCode="0.0">
                  <c:v>18120</c:v>
                </c:pt>
                <c:pt idx="200" formatCode="0.0">
                  <c:v>19890</c:v>
                </c:pt>
                <c:pt idx="201" formatCode="0.0">
                  <c:v>21620</c:v>
                </c:pt>
                <c:pt idx="202" formatCode="0.0">
                  <c:v>23300</c:v>
                </c:pt>
                <c:pt idx="203" formatCode="0.0">
                  <c:v>29450</c:v>
                </c:pt>
                <c:pt idx="204" formatCode="0.0">
                  <c:v>34900</c:v>
                </c:pt>
                <c:pt idx="205" formatCode="0.0">
                  <c:v>39900</c:v>
                </c:pt>
                <c:pt idx="206" formatCode="0.0">
                  <c:v>44580</c:v>
                </c:pt>
                <c:pt idx="207" formatCode="0.0">
                  <c:v>49000</c:v>
                </c:pt>
                <c:pt idx="208" formatCode="0.0">
                  <c:v>53200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70-4B59-B87D-A7E538A475B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srim7Be_EJ212!$P$20:$P$228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2.5000000000000001E-3</c:v>
                </c:pt>
                <c:pt idx="25">
                  <c:v>2.5999999999999999E-3</c:v>
                </c:pt>
                <c:pt idx="26">
                  <c:v>2.8E-3</c:v>
                </c:pt>
                <c:pt idx="27">
                  <c:v>3.0000000000000001E-3</c:v>
                </c:pt>
                <c:pt idx="28">
                  <c:v>3.3E-3</c:v>
                </c:pt>
                <c:pt idx="29">
                  <c:v>3.5999999999999999E-3</c:v>
                </c:pt>
                <c:pt idx="30">
                  <c:v>3.8E-3</c:v>
                </c:pt>
                <c:pt idx="31">
                  <c:v>4.1000000000000003E-3</c:v>
                </c:pt>
                <c:pt idx="32">
                  <c:v>4.3E-3</c:v>
                </c:pt>
                <c:pt idx="33">
                  <c:v>4.5999999999999999E-3</c:v>
                </c:pt>
                <c:pt idx="34">
                  <c:v>4.8000000000000004E-3</c:v>
                </c:pt>
                <c:pt idx="35">
                  <c:v>5.0000000000000001E-3</c:v>
                </c:pt>
                <c:pt idx="36">
                  <c:v>5.3E-3</c:v>
                </c:pt>
                <c:pt idx="37">
                  <c:v>5.4999999999999997E-3</c:v>
                </c:pt>
                <c:pt idx="38">
                  <c:v>6.0000000000000001E-3</c:v>
                </c:pt>
                <c:pt idx="39">
                  <c:v>6.6E-3</c:v>
                </c:pt>
                <c:pt idx="40">
                  <c:v>7.1999999999999998E-3</c:v>
                </c:pt>
                <c:pt idx="41">
                  <c:v>7.7000000000000002E-3</c:v>
                </c:pt>
                <c:pt idx="42">
                  <c:v>8.3000000000000001E-3</c:v>
                </c:pt>
                <c:pt idx="43">
                  <c:v>8.7999999999999988E-3</c:v>
                </c:pt>
                <c:pt idx="44">
                  <c:v>9.4000000000000004E-3</c:v>
                </c:pt>
                <c:pt idx="45">
                  <c:v>9.9000000000000008E-3</c:v>
                </c:pt>
                <c:pt idx="46">
                  <c:v>1.0499999999999999E-2</c:v>
                </c:pt>
                <c:pt idx="47">
                  <c:v>1.1600000000000001E-2</c:v>
                </c:pt>
                <c:pt idx="48">
                  <c:v>1.26E-2</c:v>
                </c:pt>
                <c:pt idx="49">
                  <c:v>1.37E-2</c:v>
                </c:pt>
                <c:pt idx="50">
                  <c:v>1.47E-2</c:v>
                </c:pt>
                <c:pt idx="51">
                  <c:v>1.5800000000000002E-2</c:v>
                </c:pt>
                <c:pt idx="52">
                  <c:v>1.6800000000000002E-2</c:v>
                </c:pt>
                <c:pt idx="53">
                  <c:v>1.8800000000000001E-2</c:v>
                </c:pt>
                <c:pt idx="54">
                  <c:v>2.0799999999999999E-2</c:v>
                </c:pt>
                <c:pt idx="55">
                  <c:v>2.2700000000000001E-2</c:v>
                </c:pt>
                <c:pt idx="56">
                  <c:v>2.46E-2</c:v>
                </c:pt>
                <c:pt idx="57">
                  <c:v>2.64E-2</c:v>
                </c:pt>
                <c:pt idx="58">
                  <c:v>2.8199999999999996E-2</c:v>
                </c:pt>
                <c:pt idx="59">
                  <c:v>2.9899999999999999E-2</c:v>
                </c:pt>
                <c:pt idx="60">
                  <c:v>3.1600000000000003E-2</c:v>
                </c:pt>
                <c:pt idx="61">
                  <c:v>3.3300000000000003E-2</c:v>
                </c:pt>
                <c:pt idx="62">
                  <c:v>3.49E-2</c:v>
                </c:pt>
                <c:pt idx="63">
                  <c:v>3.6600000000000001E-2</c:v>
                </c:pt>
                <c:pt idx="64">
                  <c:v>3.9800000000000002E-2</c:v>
                </c:pt>
                <c:pt idx="65">
                  <c:v>4.3700000000000003E-2</c:v>
                </c:pt>
                <c:pt idx="66">
                  <c:v>4.7399999999999998E-2</c:v>
                </c:pt>
                <c:pt idx="67">
                  <c:v>5.1000000000000004E-2</c:v>
                </c:pt>
                <c:pt idx="68">
                  <c:v>5.4400000000000004E-2</c:v>
                </c:pt>
                <c:pt idx="69">
                  <c:v>5.7699999999999994E-2</c:v>
                </c:pt>
                <c:pt idx="70">
                  <c:v>6.08E-2</c:v>
                </c:pt>
                <c:pt idx="71">
                  <c:v>6.3799999999999996E-2</c:v>
                </c:pt>
                <c:pt idx="72">
                  <c:v>6.6600000000000006E-2</c:v>
                </c:pt>
                <c:pt idx="73">
                  <c:v>7.1800000000000003E-2</c:v>
                </c:pt>
                <c:pt idx="74">
                  <c:v>7.6700000000000004E-2</c:v>
                </c:pt>
                <c:pt idx="75">
                  <c:v>8.1100000000000005E-2</c:v>
                </c:pt>
                <c:pt idx="76">
                  <c:v>8.5199999999999998E-2</c:v>
                </c:pt>
                <c:pt idx="77">
                  <c:v>8.8999999999999996E-2</c:v>
                </c:pt>
                <c:pt idx="78">
                  <c:v>9.2600000000000002E-2</c:v>
                </c:pt>
                <c:pt idx="79">
                  <c:v>9.9199999999999997E-2</c:v>
                </c:pt>
                <c:pt idx="80">
                  <c:v>0.1051</c:v>
                </c:pt>
                <c:pt idx="81">
                  <c:v>0.1105</c:v>
                </c:pt>
                <c:pt idx="82">
                  <c:v>0.11539999999999999</c:v>
                </c:pt>
                <c:pt idx="83">
                  <c:v>0.12</c:v>
                </c:pt>
                <c:pt idx="84">
                  <c:v>0.12430000000000001</c:v>
                </c:pt>
                <c:pt idx="85">
                  <c:v>0.1283</c:v>
                </c:pt>
                <c:pt idx="86">
                  <c:v>0.1321</c:v>
                </c:pt>
                <c:pt idx="87">
                  <c:v>0.1356</c:v>
                </c:pt>
                <c:pt idx="88">
                  <c:v>0.13899999999999998</c:v>
                </c:pt>
                <c:pt idx="89">
                  <c:v>0.14219999999999999</c:v>
                </c:pt>
                <c:pt idx="90">
                  <c:v>0.14810000000000001</c:v>
                </c:pt>
                <c:pt idx="91">
                  <c:v>0.15479999999999999</c:v>
                </c:pt>
                <c:pt idx="92">
                  <c:v>0.16070000000000001</c:v>
                </c:pt>
                <c:pt idx="93">
                  <c:v>0.1661</c:v>
                </c:pt>
                <c:pt idx="94">
                  <c:v>0.17099999999999999</c:v>
                </c:pt>
                <c:pt idx="95">
                  <c:v>0.17560000000000001</c:v>
                </c:pt>
                <c:pt idx="96">
                  <c:v>0.1797</c:v>
                </c:pt>
                <c:pt idx="97">
                  <c:v>0.1835</c:v>
                </c:pt>
                <c:pt idx="98">
                  <c:v>0.18709999999999999</c:v>
                </c:pt>
                <c:pt idx="99">
                  <c:v>0.19350000000000001</c:v>
                </c:pt>
                <c:pt idx="100">
                  <c:v>0.19919999999999999</c:v>
                </c:pt>
                <c:pt idx="101">
                  <c:v>0.20430000000000001</c:v>
                </c:pt>
                <c:pt idx="102">
                  <c:v>0.20880000000000001</c:v>
                </c:pt>
                <c:pt idx="103">
                  <c:v>0.21290000000000001</c:v>
                </c:pt>
                <c:pt idx="104">
                  <c:v>0.21659999999999999</c:v>
                </c:pt>
                <c:pt idx="105">
                  <c:v>0.22320000000000001</c:v>
                </c:pt>
                <c:pt idx="106">
                  <c:v>0.22890000000000002</c:v>
                </c:pt>
                <c:pt idx="107">
                  <c:v>0.2339</c:v>
                </c:pt>
                <c:pt idx="108">
                  <c:v>0.2384</c:v>
                </c:pt>
                <c:pt idx="109">
                  <c:v>0.24249999999999999</c:v>
                </c:pt>
                <c:pt idx="110">
                  <c:v>0.24620000000000003</c:v>
                </c:pt>
                <c:pt idx="111">
                  <c:v>0.24959999999999999</c:v>
                </c:pt>
                <c:pt idx="112">
                  <c:v>0.25280000000000002</c:v>
                </c:pt>
                <c:pt idx="113">
                  <c:v>0.25579999999999997</c:v>
                </c:pt>
                <c:pt idx="114">
                  <c:v>0.25870000000000004</c:v>
                </c:pt>
                <c:pt idx="115">
                  <c:v>0.26139999999999997</c:v>
                </c:pt>
                <c:pt idx="116">
                  <c:v>0.26640000000000003</c:v>
                </c:pt>
                <c:pt idx="117">
                  <c:v>0.27229999999999999</c:v>
                </c:pt>
                <c:pt idx="118">
                  <c:v>0.2777</c:v>
                </c:pt>
                <c:pt idx="119">
                  <c:v>0.2828</c:v>
                </c:pt>
                <c:pt idx="120">
                  <c:v>0.28769999999999996</c:v>
                </c:pt>
                <c:pt idx="121">
                  <c:v>0.29249999999999998</c:v>
                </c:pt>
                <c:pt idx="122">
                  <c:v>0.29710000000000003</c:v>
                </c:pt>
                <c:pt idx="123">
                  <c:v>0.30159999999999998</c:v>
                </c:pt>
                <c:pt idx="124">
                  <c:v>0.30609999999999998</c:v>
                </c:pt>
                <c:pt idx="125">
                  <c:v>0.31490000000000001</c:v>
                </c:pt>
                <c:pt idx="126">
                  <c:v>0.32369999999999999</c:v>
                </c:pt>
                <c:pt idx="127">
                  <c:v>0.33260000000000001</c:v>
                </c:pt>
                <c:pt idx="128">
                  <c:v>0.34150000000000003</c:v>
                </c:pt>
                <c:pt idx="129">
                  <c:v>0.35070000000000001</c:v>
                </c:pt>
                <c:pt idx="130">
                  <c:v>0.36009999999999998</c:v>
                </c:pt>
                <c:pt idx="131">
                  <c:v>0.37980000000000003</c:v>
                </c:pt>
                <c:pt idx="132">
                  <c:v>0.40069999999999995</c:v>
                </c:pt>
                <c:pt idx="133">
                  <c:v>0.42309999999999998</c:v>
                </c:pt>
                <c:pt idx="134">
                  <c:v>0.4471</c:v>
                </c:pt>
                <c:pt idx="135">
                  <c:v>0.47260000000000002</c:v>
                </c:pt>
                <c:pt idx="136">
                  <c:v>0.49980000000000002</c:v>
                </c:pt>
                <c:pt idx="137">
                  <c:v>0.52869999999999995</c:v>
                </c:pt>
                <c:pt idx="138">
                  <c:v>0.55910000000000004</c:v>
                </c:pt>
                <c:pt idx="139">
                  <c:v>0.59099999999999997</c:v>
                </c:pt>
                <c:pt idx="140">
                  <c:v>0.62439999999999996</c:v>
                </c:pt>
                <c:pt idx="141">
                  <c:v>0.65939999999999999</c:v>
                </c:pt>
                <c:pt idx="142">
                  <c:v>0.73440000000000005</c:v>
                </c:pt>
                <c:pt idx="143">
                  <c:v>0.83719999999999994</c:v>
                </c:pt>
                <c:pt idx="144">
                  <c:v>0.95009999999999994</c:v>
                </c:pt>
                <c:pt idx="145">
                  <c:v>1.07</c:v>
                </c:pt>
                <c:pt idx="146">
                  <c:v>1.21</c:v>
                </c:pt>
                <c:pt idx="147">
                  <c:v>1.35</c:v>
                </c:pt>
                <c:pt idx="148">
                  <c:v>1.5</c:v>
                </c:pt>
                <c:pt idx="149">
                  <c:v>1.66</c:v>
                </c:pt>
                <c:pt idx="150">
                  <c:v>1.83</c:v>
                </c:pt>
                <c:pt idx="151">
                  <c:v>2.2000000000000002</c:v>
                </c:pt>
                <c:pt idx="152">
                  <c:v>2.61</c:v>
                </c:pt>
                <c:pt idx="153">
                  <c:v>3.06</c:v>
                </c:pt>
                <c:pt idx="154">
                  <c:v>3.54</c:v>
                </c:pt>
                <c:pt idx="155" formatCode="0.00">
                  <c:v>4.0599999999999996</c:v>
                </c:pt>
                <c:pt idx="156" formatCode="0.00">
                  <c:v>4.62</c:v>
                </c:pt>
                <c:pt idx="157" formatCode="0.00">
                  <c:v>5.84</c:v>
                </c:pt>
                <c:pt idx="158" formatCode="0.00">
                  <c:v>7.2</c:v>
                </c:pt>
                <c:pt idx="159" formatCode="0.00">
                  <c:v>8.69</c:v>
                </c:pt>
                <c:pt idx="160" formatCode="0.00">
                  <c:v>10.32</c:v>
                </c:pt>
                <c:pt idx="161" formatCode="0.00">
                  <c:v>12.07</c:v>
                </c:pt>
                <c:pt idx="162" formatCode="0.00">
                  <c:v>13.95</c:v>
                </c:pt>
                <c:pt idx="163" formatCode="0.00">
                  <c:v>15.94</c:v>
                </c:pt>
                <c:pt idx="164" formatCode="0.00">
                  <c:v>18.05</c:v>
                </c:pt>
                <c:pt idx="165" formatCode="0.00">
                  <c:v>20.27</c:v>
                </c:pt>
                <c:pt idx="166" formatCode="0.00">
                  <c:v>22.6</c:v>
                </c:pt>
                <c:pt idx="167" formatCode="0.00">
                  <c:v>25.04</c:v>
                </c:pt>
                <c:pt idx="168" formatCode="0.00">
                  <c:v>30.25</c:v>
                </c:pt>
                <c:pt idx="169" formatCode="0.00">
                  <c:v>37.4</c:v>
                </c:pt>
                <c:pt idx="170" formatCode="0.00">
                  <c:v>45.22</c:v>
                </c:pt>
                <c:pt idx="171" formatCode="0.00">
                  <c:v>53.68</c:v>
                </c:pt>
                <c:pt idx="172" formatCode="0.00">
                  <c:v>62.78</c:v>
                </c:pt>
                <c:pt idx="173" formatCode="0.00">
                  <c:v>72.48</c:v>
                </c:pt>
                <c:pt idx="174" formatCode="0.00">
                  <c:v>82.78</c:v>
                </c:pt>
                <c:pt idx="175" formatCode="0.00">
                  <c:v>93.66</c:v>
                </c:pt>
                <c:pt idx="176" formatCode="0.00">
                  <c:v>105.12</c:v>
                </c:pt>
                <c:pt idx="177" formatCode="0.00">
                  <c:v>129.69</c:v>
                </c:pt>
                <c:pt idx="178" formatCode="0.00">
                  <c:v>156.38</c:v>
                </c:pt>
                <c:pt idx="179" formatCode="0.00">
                  <c:v>185.13</c:v>
                </c:pt>
                <c:pt idx="180" formatCode="0.00">
                  <c:v>215.83</c:v>
                </c:pt>
                <c:pt idx="181" formatCode="0.00">
                  <c:v>248.41</c:v>
                </c:pt>
                <c:pt idx="182" formatCode="0.00">
                  <c:v>282.8</c:v>
                </c:pt>
                <c:pt idx="183" formatCode="0.00">
                  <c:v>356.78</c:v>
                </c:pt>
                <c:pt idx="184" formatCode="0.00">
                  <c:v>437.25</c:v>
                </c:pt>
                <c:pt idx="185" formatCode="0.00">
                  <c:v>523.74</c:v>
                </c:pt>
                <c:pt idx="186" formatCode="0.00">
                  <c:v>615.85</c:v>
                </c:pt>
                <c:pt idx="187" formatCode="0.00">
                  <c:v>713.2</c:v>
                </c:pt>
                <c:pt idx="188" formatCode="0.00">
                  <c:v>815.44</c:v>
                </c:pt>
                <c:pt idx="189" formatCode="0.00">
                  <c:v>922.24</c:v>
                </c:pt>
                <c:pt idx="190" formatCode="0.0">
                  <c:v>1030</c:v>
                </c:pt>
                <c:pt idx="191" formatCode="0.0">
                  <c:v>1150</c:v>
                </c:pt>
                <c:pt idx="192" formatCode="0.0">
                  <c:v>1270</c:v>
                </c:pt>
                <c:pt idx="193" formatCode="0.0">
                  <c:v>1390</c:v>
                </c:pt>
                <c:pt idx="194" formatCode="0.0">
                  <c:v>1640</c:v>
                </c:pt>
                <c:pt idx="195" formatCode="0.0">
                  <c:v>1980</c:v>
                </c:pt>
                <c:pt idx="196" formatCode="0.0">
                  <c:v>2330</c:v>
                </c:pt>
                <c:pt idx="197" formatCode="0.0">
                  <c:v>2690</c:v>
                </c:pt>
                <c:pt idx="198" formatCode="0.0">
                  <c:v>3060</c:v>
                </c:pt>
                <c:pt idx="199" formatCode="0.0">
                  <c:v>3440</c:v>
                </c:pt>
                <c:pt idx="200" formatCode="0.0">
                  <c:v>3830</c:v>
                </c:pt>
                <c:pt idx="201" formatCode="0.0">
                  <c:v>4230</c:v>
                </c:pt>
                <c:pt idx="202" formatCode="0.0">
                  <c:v>4630</c:v>
                </c:pt>
                <c:pt idx="203" formatCode="0.0">
                  <c:v>5440</c:v>
                </c:pt>
                <c:pt idx="204" formatCode="0.0">
                  <c:v>6270</c:v>
                </c:pt>
                <c:pt idx="205" formatCode="0.0">
                  <c:v>7100</c:v>
                </c:pt>
                <c:pt idx="206" formatCode="0.0">
                  <c:v>7930</c:v>
                </c:pt>
                <c:pt idx="207" formatCode="0.0">
                  <c:v>8760</c:v>
                </c:pt>
                <c:pt idx="208" formatCode="0.0">
                  <c:v>9590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70-4B59-B87D-A7E538A4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89624"/>
        <c:axId val="501792368"/>
      </c:scatterChart>
      <c:valAx>
        <c:axId val="5017896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92368"/>
        <c:crosses val="autoZero"/>
        <c:crossBetween val="midCat"/>
        <c:majorUnit val="10"/>
      </c:valAx>
      <c:valAx>
        <c:axId val="50179236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896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srim7Be_Havar!$P$5</c:f>
          <c:strCache>
            <c:ptCount val="1"/>
            <c:pt idx="0">
              <c:v>srim7Be_Havar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srim7Be_Havar!$D$20:$D$228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srim7Be_Havar!$E$20:$E$228</c:f>
              <c:numCache>
                <c:formatCode>0.000E+00</c:formatCode>
                <c:ptCount val="209"/>
                <c:pt idx="0">
                  <c:v>1.108E-2</c:v>
                </c:pt>
                <c:pt idx="1">
                  <c:v>1.184E-2</c:v>
                </c:pt>
                <c:pt idx="2">
                  <c:v>1.256E-2</c:v>
                </c:pt>
                <c:pt idx="3">
                  <c:v>1.324E-2</c:v>
                </c:pt>
                <c:pt idx="4">
                  <c:v>1.389E-2</c:v>
                </c:pt>
                <c:pt idx="5">
                  <c:v>1.451E-2</c:v>
                </c:pt>
                <c:pt idx="6">
                  <c:v>1.5100000000000001E-2</c:v>
                </c:pt>
                <c:pt idx="7">
                  <c:v>1.567E-2</c:v>
                </c:pt>
                <c:pt idx="8">
                  <c:v>1.6219999999999998E-2</c:v>
                </c:pt>
                <c:pt idx="9">
                  <c:v>1.6750000000000001E-2</c:v>
                </c:pt>
                <c:pt idx="10">
                  <c:v>1.7270000000000001E-2</c:v>
                </c:pt>
                <c:pt idx="11">
                  <c:v>1.7770000000000001E-2</c:v>
                </c:pt>
                <c:pt idx="12">
                  <c:v>1.873E-2</c:v>
                </c:pt>
                <c:pt idx="13">
                  <c:v>1.9859999999999999E-2</c:v>
                </c:pt>
                <c:pt idx="14">
                  <c:v>2.094E-2</c:v>
                </c:pt>
                <c:pt idx="15">
                  <c:v>2.196E-2</c:v>
                </c:pt>
                <c:pt idx="16">
                  <c:v>2.2939999999999999E-2</c:v>
                </c:pt>
                <c:pt idx="17">
                  <c:v>2.3869999999999999E-2</c:v>
                </c:pt>
                <c:pt idx="18">
                  <c:v>2.477E-2</c:v>
                </c:pt>
                <c:pt idx="19">
                  <c:v>2.564E-2</c:v>
                </c:pt>
                <c:pt idx="20">
                  <c:v>2.648E-2</c:v>
                </c:pt>
                <c:pt idx="21">
                  <c:v>2.809E-2</c:v>
                </c:pt>
                <c:pt idx="22">
                  <c:v>2.9610000000000001E-2</c:v>
                </c:pt>
                <c:pt idx="23">
                  <c:v>3.1060000000000001E-2</c:v>
                </c:pt>
                <c:pt idx="24">
                  <c:v>3.2439999999999997E-2</c:v>
                </c:pt>
                <c:pt idx="25">
                  <c:v>3.3759999999999998E-2</c:v>
                </c:pt>
                <c:pt idx="26">
                  <c:v>3.5040000000000002E-2</c:v>
                </c:pt>
                <c:pt idx="27">
                  <c:v>3.7449999999999997E-2</c:v>
                </c:pt>
                <c:pt idx="28">
                  <c:v>3.9730000000000001E-2</c:v>
                </c:pt>
                <c:pt idx="29">
                  <c:v>4.1880000000000001E-2</c:v>
                </c:pt>
                <c:pt idx="30">
                  <c:v>4.3920000000000001E-2</c:v>
                </c:pt>
                <c:pt idx="31">
                  <c:v>4.5870000000000001E-2</c:v>
                </c:pt>
                <c:pt idx="32">
                  <c:v>4.7739999999999998E-2</c:v>
                </c:pt>
                <c:pt idx="33">
                  <c:v>4.9549999999999997E-2</c:v>
                </c:pt>
                <c:pt idx="34">
                  <c:v>5.1290000000000002E-2</c:v>
                </c:pt>
                <c:pt idx="35">
                  <c:v>5.2970000000000003E-2</c:v>
                </c:pt>
                <c:pt idx="36">
                  <c:v>5.4600000000000003E-2</c:v>
                </c:pt>
                <c:pt idx="37">
                  <c:v>5.6180000000000001E-2</c:v>
                </c:pt>
                <c:pt idx="38">
                  <c:v>5.9220000000000002E-2</c:v>
                </c:pt>
                <c:pt idx="39">
                  <c:v>6.2810000000000005E-2</c:v>
                </c:pt>
                <c:pt idx="40">
                  <c:v>6.6210000000000005E-2</c:v>
                </c:pt>
                <c:pt idx="41">
                  <c:v>6.9440000000000002E-2</c:v>
                </c:pt>
                <c:pt idx="42">
                  <c:v>7.2529999999999997E-2</c:v>
                </c:pt>
                <c:pt idx="43">
                  <c:v>7.5490000000000002E-2</c:v>
                </c:pt>
                <c:pt idx="44">
                  <c:v>7.8340000000000007E-2</c:v>
                </c:pt>
                <c:pt idx="45">
                  <c:v>8.1089999999999995E-2</c:v>
                </c:pt>
                <c:pt idx="46">
                  <c:v>8.3750000000000005E-2</c:v>
                </c:pt>
                <c:pt idx="47">
                  <c:v>8.8830000000000006E-2</c:v>
                </c:pt>
                <c:pt idx="48">
                  <c:v>9.3640000000000001E-2</c:v>
                </c:pt>
                <c:pt idx="49">
                  <c:v>9.8210000000000006E-2</c:v>
                </c:pt>
                <c:pt idx="50">
                  <c:v>0.1026</c:v>
                </c:pt>
                <c:pt idx="51">
                  <c:v>0.10680000000000001</c:v>
                </c:pt>
                <c:pt idx="52">
                  <c:v>0.1108</c:v>
                </c:pt>
                <c:pt idx="53">
                  <c:v>0.11840000000000001</c:v>
                </c:pt>
                <c:pt idx="54">
                  <c:v>0.12559999999999999</c:v>
                </c:pt>
                <c:pt idx="55">
                  <c:v>0.13239999999999999</c:v>
                </c:pt>
                <c:pt idx="56">
                  <c:v>0.1389</c:v>
                </c:pt>
                <c:pt idx="57">
                  <c:v>0.14510000000000001</c:v>
                </c:pt>
                <c:pt idx="58">
                  <c:v>0.151</c:v>
                </c:pt>
                <c:pt idx="59">
                  <c:v>0.15670000000000001</c:v>
                </c:pt>
                <c:pt idx="60">
                  <c:v>0.1593</c:v>
                </c:pt>
                <c:pt idx="61">
                  <c:v>0.16270000000000001</c:v>
                </c:pt>
                <c:pt idx="62">
                  <c:v>0.1666</c:v>
                </c:pt>
                <c:pt idx="63">
                  <c:v>0.1709</c:v>
                </c:pt>
                <c:pt idx="64">
                  <c:v>0.18060000000000001</c:v>
                </c:pt>
                <c:pt idx="65">
                  <c:v>0.19439999999999999</c:v>
                </c:pt>
                <c:pt idx="66">
                  <c:v>0.20949999999999999</c:v>
                </c:pt>
                <c:pt idx="67">
                  <c:v>0.22500000000000001</c:v>
                </c:pt>
                <c:pt idx="68">
                  <c:v>0.2407</c:v>
                </c:pt>
                <c:pt idx="69">
                  <c:v>0.25609999999999999</c:v>
                </c:pt>
                <c:pt idx="70">
                  <c:v>0.2712</c:v>
                </c:pt>
                <c:pt idx="71">
                  <c:v>0.28599999999999998</c:v>
                </c:pt>
                <c:pt idx="72">
                  <c:v>0.30049999999999999</c:v>
                </c:pt>
                <c:pt idx="73">
                  <c:v>0.32829999999999998</c:v>
                </c:pt>
                <c:pt idx="74">
                  <c:v>0.35460000000000003</c:v>
                </c:pt>
                <c:pt idx="75">
                  <c:v>0.37959999999999999</c:v>
                </c:pt>
                <c:pt idx="76">
                  <c:v>0.40350000000000003</c:v>
                </c:pt>
                <c:pt idx="77">
                  <c:v>0.42620000000000002</c:v>
                </c:pt>
                <c:pt idx="78">
                  <c:v>0.44800000000000001</c:v>
                </c:pt>
                <c:pt idx="79">
                  <c:v>0.48899999999999999</c:v>
                </c:pt>
                <c:pt idx="80">
                  <c:v>0.5272</c:v>
                </c:pt>
                <c:pt idx="81">
                  <c:v>0.56289999999999996</c:v>
                </c:pt>
                <c:pt idx="82">
                  <c:v>0.59660000000000002</c:v>
                </c:pt>
                <c:pt idx="83">
                  <c:v>0.62860000000000005</c:v>
                </c:pt>
                <c:pt idx="84">
                  <c:v>0.65890000000000004</c:v>
                </c:pt>
                <c:pt idx="85">
                  <c:v>0.68779999999999997</c:v>
                </c:pt>
                <c:pt idx="86">
                  <c:v>0.71540000000000004</c:v>
                </c:pt>
                <c:pt idx="87">
                  <c:v>0.7419</c:v>
                </c:pt>
                <c:pt idx="88">
                  <c:v>0.76719999999999999</c:v>
                </c:pt>
                <c:pt idx="89">
                  <c:v>0.79149999999999998</c:v>
                </c:pt>
                <c:pt idx="90">
                  <c:v>0.83750000000000002</c:v>
                </c:pt>
                <c:pt idx="91">
                  <c:v>0.89059999999999995</c:v>
                </c:pt>
                <c:pt idx="92">
                  <c:v>0.93979999999999997</c:v>
                </c:pt>
                <c:pt idx="93">
                  <c:v>0.98599999999999999</c:v>
                </c:pt>
                <c:pt idx="94">
                  <c:v>1.03</c:v>
                </c:pt>
                <c:pt idx="95">
                  <c:v>1.0720000000000001</c:v>
                </c:pt>
                <c:pt idx="96">
                  <c:v>1.1120000000000001</c:v>
                </c:pt>
                <c:pt idx="97">
                  <c:v>1.151</c:v>
                </c:pt>
                <c:pt idx="98">
                  <c:v>1.1890000000000001</c:v>
                </c:pt>
                <c:pt idx="99">
                  <c:v>1.262</c:v>
                </c:pt>
                <c:pt idx="100">
                  <c:v>1.33</c:v>
                </c:pt>
                <c:pt idx="101">
                  <c:v>1.395</c:v>
                </c:pt>
                <c:pt idx="102">
                  <c:v>1.456</c:v>
                </c:pt>
                <c:pt idx="103">
                  <c:v>1.5129999999999999</c:v>
                </c:pt>
                <c:pt idx="104">
                  <c:v>1.5669999999999999</c:v>
                </c:pt>
                <c:pt idx="105">
                  <c:v>1.6639999999999999</c:v>
                </c:pt>
                <c:pt idx="106">
                  <c:v>1.7490000000000001</c:v>
                </c:pt>
                <c:pt idx="107">
                  <c:v>1.823</c:v>
                </c:pt>
                <c:pt idx="108">
                  <c:v>1.8859999999999999</c:v>
                </c:pt>
                <c:pt idx="109">
                  <c:v>1.94</c:v>
                </c:pt>
                <c:pt idx="110">
                  <c:v>1.986</c:v>
                </c:pt>
                <c:pt idx="111">
                  <c:v>2.0259999999999998</c:v>
                </c:pt>
                <c:pt idx="112">
                  <c:v>2.0590000000000002</c:v>
                </c:pt>
                <c:pt idx="113">
                  <c:v>2.0870000000000002</c:v>
                </c:pt>
                <c:pt idx="114">
                  <c:v>2.11</c:v>
                </c:pt>
                <c:pt idx="115">
                  <c:v>2.13</c:v>
                </c:pt>
                <c:pt idx="116">
                  <c:v>2.1579999999999999</c:v>
                </c:pt>
                <c:pt idx="117">
                  <c:v>2.1779999999999999</c:v>
                </c:pt>
                <c:pt idx="118">
                  <c:v>2.1859999999999999</c:v>
                </c:pt>
                <c:pt idx="119">
                  <c:v>2.1850000000000001</c:v>
                </c:pt>
                <c:pt idx="120">
                  <c:v>2.177</c:v>
                </c:pt>
                <c:pt idx="121">
                  <c:v>2.165</c:v>
                </c:pt>
                <c:pt idx="122">
                  <c:v>2.149</c:v>
                </c:pt>
                <c:pt idx="123">
                  <c:v>2.13</c:v>
                </c:pt>
                <c:pt idx="124">
                  <c:v>2.109</c:v>
                </c:pt>
                <c:pt idx="125">
                  <c:v>2.0640000000000001</c:v>
                </c:pt>
                <c:pt idx="126">
                  <c:v>2.0169999999999999</c:v>
                </c:pt>
                <c:pt idx="127">
                  <c:v>1.968</c:v>
                </c:pt>
                <c:pt idx="128">
                  <c:v>1.92</c:v>
                </c:pt>
                <c:pt idx="129">
                  <c:v>1.873</c:v>
                </c:pt>
                <c:pt idx="130">
                  <c:v>1.827</c:v>
                </c:pt>
                <c:pt idx="131">
                  <c:v>1.74</c:v>
                </c:pt>
                <c:pt idx="132">
                  <c:v>1.6579999999999999</c:v>
                </c:pt>
                <c:pt idx="133">
                  <c:v>1.583</c:v>
                </c:pt>
                <c:pt idx="134">
                  <c:v>1.514</c:v>
                </c:pt>
                <c:pt idx="135">
                  <c:v>1.4490000000000001</c:v>
                </c:pt>
                <c:pt idx="136">
                  <c:v>1.39</c:v>
                </c:pt>
                <c:pt idx="137">
                  <c:v>1.335</c:v>
                </c:pt>
                <c:pt idx="138">
                  <c:v>1.2929999999999999</c:v>
                </c:pt>
                <c:pt idx="139">
                  <c:v>1.2490000000000001</c:v>
                </c:pt>
                <c:pt idx="140">
                  <c:v>1.204</c:v>
                </c:pt>
                <c:pt idx="141">
                  <c:v>1.165</c:v>
                </c:pt>
                <c:pt idx="142">
                  <c:v>1.0920000000000001</c:v>
                </c:pt>
                <c:pt idx="143">
                  <c:v>1.014</c:v>
                </c:pt>
                <c:pt idx="144">
                  <c:v>0.9456</c:v>
                </c:pt>
                <c:pt idx="145">
                  <c:v>0.88590000000000002</c:v>
                </c:pt>
                <c:pt idx="146">
                  <c:v>0.83350000000000002</c:v>
                </c:pt>
                <c:pt idx="147">
                  <c:v>0.78700000000000003</c:v>
                </c:pt>
                <c:pt idx="148">
                  <c:v>0.74560000000000004</c:v>
                </c:pt>
                <c:pt idx="149">
                  <c:v>0.70860000000000001</c:v>
                </c:pt>
                <c:pt idx="150">
                  <c:v>0.67520000000000002</c:v>
                </c:pt>
                <c:pt idx="151">
                  <c:v>0.61780000000000002</c:v>
                </c:pt>
                <c:pt idx="152">
                  <c:v>0.57010000000000005</c:v>
                </c:pt>
                <c:pt idx="153">
                  <c:v>0.53</c:v>
                </c:pt>
                <c:pt idx="154">
                  <c:v>0.49580000000000002</c:v>
                </c:pt>
                <c:pt idx="155">
                  <c:v>0.46639999999999998</c:v>
                </c:pt>
                <c:pt idx="156">
                  <c:v>0.44080000000000003</c:v>
                </c:pt>
                <c:pt idx="157">
                  <c:v>0.39839999999999998</c:v>
                </c:pt>
                <c:pt idx="158">
                  <c:v>0.36480000000000001</c:v>
                </c:pt>
                <c:pt idx="159">
                  <c:v>0.33739999999999998</c:v>
                </c:pt>
                <c:pt idx="160">
                  <c:v>0.3145</c:v>
                </c:pt>
                <c:pt idx="161">
                  <c:v>0.29509999999999997</c:v>
                </c:pt>
                <c:pt idx="162">
                  <c:v>0.2782</c:v>
                </c:pt>
                <c:pt idx="163">
                  <c:v>0.26340000000000002</c:v>
                </c:pt>
                <c:pt idx="164">
                  <c:v>0.25019999999999998</c:v>
                </c:pt>
                <c:pt idx="165">
                  <c:v>0.2382</c:v>
                </c:pt>
                <c:pt idx="166">
                  <c:v>0.2273</c:v>
                </c:pt>
                <c:pt idx="167">
                  <c:v>0.21729999999999999</c:v>
                </c:pt>
                <c:pt idx="168">
                  <c:v>0.1993</c:v>
                </c:pt>
                <c:pt idx="169">
                  <c:v>0.18110000000000001</c:v>
                </c:pt>
                <c:pt idx="170">
                  <c:v>0.16689999999999999</c:v>
                </c:pt>
                <c:pt idx="171">
                  <c:v>0.155</c:v>
                </c:pt>
                <c:pt idx="172">
                  <c:v>0.1449</c:v>
                </c:pt>
                <c:pt idx="173">
                  <c:v>0.13619999999999999</c:v>
                </c:pt>
                <c:pt idx="174">
                  <c:v>0.12870000000000001</c:v>
                </c:pt>
                <c:pt idx="175">
                  <c:v>0.122</c:v>
                </c:pt>
                <c:pt idx="176">
                  <c:v>0.1162</c:v>
                </c:pt>
                <c:pt idx="177">
                  <c:v>0.1062</c:v>
                </c:pt>
                <c:pt idx="178">
                  <c:v>9.8080000000000001E-2</c:v>
                </c:pt>
                <c:pt idx="179">
                  <c:v>9.1329999999999995E-2</c:v>
                </c:pt>
                <c:pt idx="180">
                  <c:v>8.5620000000000002E-2</c:v>
                </c:pt>
                <c:pt idx="181">
                  <c:v>8.072E-2</c:v>
                </c:pt>
                <c:pt idx="182">
                  <c:v>7.6480000000000006E-2</c:v>
                </c:pt>
                <c:pt idx="183">
                  <c:v>6.948E-2</c:v>
                </c:pt>
                <c:pt idx="184">
                  <c:v>6.3939999999999997E-2</c:v>
                </c:pt>
                <c:pt idx="185">
                  <c:v>5.9450000000000003E-2</c:v>
                </c:pt>
                <c:pt idx="186">
                  <c:v>5.5739999999999998E-2</c:v>
                </c:pt>
                <c:pt idx="187">
                  <c:v>5.2609999999999997E-2</c:v>
                </c:pt>
                <c:pt idx="188">
                  <c:v>4.9939999999999998E-2</c:v>
                </c:pt>
                <c:pt idx="189">
                  <c:v>4.7629999999999999E-2</c:v>
                </c:pt>
                <c:pt idx="190">
                  <c:v>4.5620000000000001E-2</c:v>
                </c:pt>
                <c:pt idx="191">
                  <c:v>4.3860000000000003E-2</c:v>
                </c:pt>
                <c:pt idx="192">
                  <c:v>4.2290000000000001E-2</c:v>
                </c:pt>
                <c:pt idx="193">
                  <c:v>4.0890000000000003E-2</c:v>
                </c:pt>
                <c:pt idx="194">
                  <c:v>3.8510000000000003E-2</c:v>
                </c:pt>
                <c:pt idx="195">
                  <c:v>3.6119999999999999E-2</c:v>
                </c:pt>
                <c:pt idx="196">
                  <c:v>3.4209999999999997E-2</c:v>
                </c:pt>
                <c:pt idx="197">
                  <c:v>3.2649999999999998E-2</c:v>
                </c:pt>
                <c:pt idx="198">
                  <c:v>3.1350000000000003E-2</c:v>
                </c:pt>
                <c:pt idx="199">
                  <c:v>3.0259999999999999E-2</c:v>
                </c:pt>
                <c:pt idx="200">
                  <c:v>2.9329999999999998E-2</c:v>
                </c:pt>
                <c:pt idx="201">
                  <c:v>2.853E-2</c:v>
                </c:pt>
                <c:pt idx="202">
                  <c:v>2.7830000000000001E-2</c:v>
                </c:pt>
                <c:pt idx="203">
                  <c:v>2.6700000000000002E-2</c:v>
                </c:pt>
                <c:pt idx="204">
                  <c:v>2.581E-2</c:v>
                </c:pt>
                <c:pt idx="205">
                  <c:v>2.511E-2</c:v>
                </c:pt>
                <c:pt idx="206">
                  <c:v>2.4539999999999999E-2</c:v>
                </c:pt>
                <c:pt idx="207">
                  <c:v>2.4080000000000001E-2</c:v>
                </c:pt>
                <c:pt idx="208">
                  <c:v>2.3699999999999999E-2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B6-45F4-A91E-FABFC97C6394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srim7Be_Havar!$F$20:$F$228</c:f>
              <c:numCache>
                <c:formatCode>0.000E+00</c:formatCode>
                <c:ptCount val="209"/>
                <c:pt idx="0">
                  <c:v>3.7179999999999998E-2</c:v>
                </c:pt>
                <c:pt idx="1">
                  <c:v>3.9379999999999998E-2</c:v>
                </c:pt>
                <c:pt idx="2">
                  <c:v>4.138E-2</c:v>
                </c:pt>
                <c:pt idx="3">
                  <c:v>4.3209999999999998E-2</c:v>
                </c:pt>
                <c:pt idx="4">
                  <c:v>4.4909999999999999E-2</c:v>
                </c:pt>
                <c:pt idx="5">
                  <c:v>4.6489999999999997E-2</c:v>
                </c:pt>
                <c:pt idx="6">
                  <c:v>4.7969999999999999E-2</c:v>
                </c:pt>
                <c:pt idx="7">
                  <c:v>4.9360000000000001E-2</c:v>
                </c:pt>
                <c:pt idx="8">
                  <c:v>5.067E-2</c:v>
                </c:pt>
                <c:pt idx="9">
                  <c:v>5.1909999999999998E-2</c:v>
                </c:pt>
                <c:pt idx="10">
                  <c:v>5.3080000000000002E-2</c:v>
                </c:pt>
                <c:pt idx="11">
                  <c:v>5.4190000000000002E-2</c:v>
                </c:pt>
                <c:pt idx="12">
                  <c:v>5.6270000000000001E-2</c:v>
                </c:pt>
                <c:pt idx="13">
                  <c:v>5.8619999999999998E-2</c:v>
                </c:pt>
                <c:pt idx="14">
                  <c:v>6.0740000000000002E-2</c:v>
                </c:pt>
                <c:pt idx="15">
                  <c:v>6.268E-2</c:v>
                </c:pt>
                <c:pt idx="16">
                  <c:v>6.4449999999999993E-2</c:v>
                </c:pt>
                <c:pt idx="17">
                  <c:v>6.608E-2</c:v>
                </c:pt>
                <c:pt idx="18">
                  <c:v>6.7599999999999993E-2</c:v>
                </c:pt>
                <c:pt idx="19">
                  <c:v>6.9000000000000006E-2</c:v>
                </c:pt>
                <c:pt idx="20">
                  <c:v>7.0319999999999994E-2</c:v>
                </c:pt>
                <c:pt idx="21">
                  <c:v>7.2709999999999997E-2</c:v>
                </c:pt>
                <c:pt idx="22">
                  <c:v>7.4829999999999994E-2</c:v>
                </c:pt>
                <c:pt idx="23">
                  <c:v>7.6730000000000007E-2</c:v>
                </c:pt>
                <c:pt idx="24">
                  <c:v>7.8450000000000006E-2</c:v>
                </c:pt>
                <c:pt idx="25">
                  <c:v>0.08</c:v>
                </c:pt>
                <c:pt idx="26">
                  <c:v>8.1420000000000006E-2</c:v>
                </c:pt>
                <c:pt idx="27">
                  <c:v>8.3919999999999995E-2</c:v>
                </c:pt>
                <c:pt idx="28">
                  <c:v>8.6050000000000001E-2</c:v>
                </c:pt>
                <c:pt idx="29">
                  <c:v>8.788E-2</c:v>
                </c:pt>
                <c:pt idx="30">
                  <c:v>8.9480000000000004E-2</c:v>
                </c:pt>
                <c:pt idx="31">
                  <c:v>9.0880000000000002E-2</c:v>
                </c:pt>
                <c:pt idx="32">
                  <c:v>9.2109999999999997E-2</c:v>
                </c:pt>
                <c:pt idx="33">
                  <c:v>9.3210000000000001E-2</c:v>
                </c:pt>
                <c:pt idx="34">
                  <c:v>9.418E-2</c:v>
                </c:pt>
                <c:pt idx="35">
                  <c:v>9.5049999999999996E-2</c:v>
                </c:pt>
                <c:pt idx="36">
                  <c:v>9.5820000000000002E-2</c:v>
                </c:pt>
                <c:pt idx="37">
                  <c:v>9.6519999999999995E-2</c:v>
                </c:pt>
                <c:pt idx="38">
                  <c:v>9.7699999999999995E-2</c:v>
                </c:pt>
                <c:pt idx="39">
                  <c:v>9.887E-2</c:v>
                </c:pt>
                <c:pt idx="40">
                  <c:v>9.9760000000000001E-2</c:v>
                </c:pt>
                <c:pt idx="41">
                  <c:v>0.1004</c:v>
                </c:pt>
                <c:pt idx="42">
                  <c:v>0.1009</c:v>
                </c:pt>
                <c:pt idx="43">
                  <c:v>0.1013</c:v>
                </c:pt>
                <c:pt idx="44">
                  <c:v>0.1016</c:v>
                </c:pt>
                <c:pt idx="45">
                  <c:v>0.1017</c:v>
                </c:pt>
                <c:pt idx="46">
                  <c:v>0.1018</c:v>
                </c:pt>
                <c:pt idx="47">
                  <c:v>0.1017</c:v>
                </c:pt>
                <c:pt idx="48">
                  <c:v>0.10150000000000001</c:v>
                </c:pt>
                <c:pt idx="49">
                  <c:v>0.1011</c:v>
                </c:pt>
                <c:pt idx="50">
                  <c:v>0.10059999999999999</c:v>
                </c:pt>
                <c:pt idx="51">
                  <c:v>0.1</c:v>
                </c:pt>
                <c:pt idx="52">
                  <c:v>9.9390000000000006E-2</c:v>
                </c:pt>
                <c:pt idx="53">
                  <c:v>9.8000000000000004E-2</c:v>
                </c:pt>
                <c:pt idx="54">
                  <c:v>9.6519999999999995E-2</c:v>
                </c:pt>
                <c:pt idx="55">
                  <c:v>9.4990000000000005E-2</c:v>
                </c:pt>
                <c:pt idx="56">
                  <c:v>9.3460000000000001E-2</c:v>
                </c:pt>
                <c:pt idx="57">
                  <c:v>9.1929999999999998E-2</c:v>
                </c:pt>
                <c:pt idx="58">
                  <c:v>9.0429999999999996E-2</c:v>
                </c:pt>
                <c:pt idx="59">
                  <c:v>8.8959999999999997E-2</c:v>
                </c:pt>
                <c:pt idx="60">
                  <c:v>8.7529999999999997E-2</c:v>
                </c:pt>
                <c:pt idx="61">
                  <c:v>8.6129999999999998E-2</c:v>
                </c:pt>
                <c:pt idx="62">
                  <c:v>8.4779999999999994E-2</c:v>
                </c:pt>
                <c:pt idx="63">
                  <c:v>8.3460000000000006E-2</c:v>
                </c:pt>
                <c:pt idx="64">
                  <c:v>8.0960000000000004E-2</c:v>
                </c:pt>
                <c:pt idx="65">
                  <c:v>7.8039999999999998E-2</c:v>
                </c:pt>
                <c:pt idx="66">
                  <c:v>7.5340000000000004E-2</c:v>
                </c:pt>
                <c:pt idx="67">
                  <c:v>7.2849999999999998E-2</c:v>
                </c:pt>
                <c:pt idx="68">
                  <c:v>7.0540000000000005E-2</c:v>
                </c:pt>
                <c:pt idx="69">
                  <c:v>6.8390000000000006E-2</c:v>
                </c:pt>
                <c:pt idx="70">
                  <c:v>6.6390000000000005E-2</c:v>
                </c:pt>
                <c:pt idx="71">
                  <c:v>6.4530000000000004E-2</c:v>
                </c:pt>
                <c:pt idx="72">
                  <c:v>6.2780000000000002E-2</c:v>
                </c:pt>
                <c:pt idx="73">
                  <c:v>5.96E-2</c:v>
                </c:pt>
                <c:pt idx="74">
                  <c:v>5.6779999999999997E-2</c:v>
                </c:pt>
                <c:pt idx="75">
                  <c:v>5.4260000000000003E-2</c:v>
                </c:pt>
                <c:pt idx="76">
                  <c:v>5.1990000000000001E-2</c:v>
                </c:pt>
                <c:pt idx="77">
                  <c:v>4.9930000000000002E-2</c:v>
                </c:pt>
                <c:pt idx="78">
                  <c:v>4.8059999999999999E-2</c:v>
                </c:pt>
                <c:pt idx="79">
                  <c:v>4.4760000000000001E-2</c:v>
                </c:pt>
                <c:pt idx="80">
                  <c:v>4.1959999999999997E-2</c:v>
                </c:pt>
                <c:pt idx="81">
                  <c:v>3.9530000000000003E-2</c:v>
                </c:pt>
                <c:pt idx="82">
                  <c:v>3.7420000000000002E-2</c:v>
                </c:pt>
                <c:pt idx="83">
                  <c:v>3.5549999999999998E-2</c:v>
                </c:pt>
                <c:pt idx="84">
                  <c:v>3.388E-2</c:v>
                </c:pt>
                <c:pt idx="85">
                  <c:v>3.2390000000000002E-2</c:v>
                </c:pt>
                <c:pt idx="86">
                  <c:v>3.1040000000000002E-2</c:v>
                </c:pt>
                <c:pt idx="87">
                  <c:v>2.981E-2</c:v>
                </c:pt>
                <c:pt idx="88">
                  <c:v>2.869E-2</c:v>
                </c:pt>
                <c:pt idx="89">
                  <c:v>2.767E-2</c:v>
                </c:pt>
                <c:pt idx="90">
                  <c:v>2.5850000000000001E-2</c:v>
                </c:pt>
                <c:pt idx="91">
                  <c:v>2.392E-2</c:v>
                </c:pt>
                <c:pt idx="92">
                  <c:v>2.23E-2</c:v>
                </c:pt>
                <c:pt idx="93">
                  <c:v>2.0910000000000002E-2</c:v>
                </c:pt>
                <c:pt idx="94">
                  <c:v>1.9699999999999999E-2</c:v>
                </c:pt>
                <c:pt idx="95">
                  <c:v>1.864E-2</c:v>
                </c:pt>
                <c:pt idx="96">
                  <c:v>1.77E-2</c:v>
                </c:pt>
                <c:pt idx="97">
                  <c:v>1.686E-2</c:v>
                </c:pt>
                <c:pt idx="98">
                  <c:v>1.6109999999999999E-2</c:v>
                </c:pt>
                <c:pt idx="99">
                  <c:v>1.481E-2</c:v>
                </c:pt>
                <c:pt idx="100">
                  <c:v>1.372E-2</c:v>
                </c:pt>
                <c:pt idx="101">
                  <c:v>1.2800000000000001E-2</c:v>
                </c:pt>
                <c:pt idx="102">
                  <c:v>1.2E-2</c:v>
                </c:pt>
                <c:pt idx="103">
                  <c:v>1.1310000000000001E-2</c:v>
                </c:pt>
                <c:pt idx="104">
                  <c:v>1.0699999999999999E-2</c:v>
                </c:pt>
                <c:pt idx="105">
                  <c:v>9.6810000000000004E-3</c:v>
                </c:pt>
                <c:pt idx="106">
                  <c:v>8.8529999999999998E-3</c:v>
                </c:pt>
                <c:pt idx="107">
                  <c:v>8.1670000000000006E-3</c:v>
                </c:pt>
                <c:pt idx="108">
                  <c:v>7.5890000000000003E-3</c:v>
                </c:pt>
                <c:pt idx="109">
                  <c:v>7.0939999999999996E-3</c:v>
                </c:pt>
                <c:pt idx="110">
                  <c:v>6.6649999999999999E-3</c:v>
                </c:pt>
                <c:pt idx="111">
                  <c:v>6.2899999999999996E-3</c:v>
                </c:pt>
                <c:pt idx="112">
                  <c:v>5.9579999999999998E-3</c:v>
                </c:pt>
                <c:pt idx="113">
                  <c:v>5.6620000000000004E-3</c:v>
                </c:pt>
                <c:pt idx="114">
                  <c:v>5.3969999999999999E-3</c:v>
                </c:pt>
                <c:pt idx="115">
                  <c:v>5.1570000000000001E-3</c:v>
                </c:pt>
                <c:pt idx="116">
                  <c:v>4.7419999999999997E-3</c:v>
                </c:pt>
                <c:pt idx="117">
                  <c:v>4.3140000000000001E-3</c:v>
                </c:pt>
                <c:pt idx="118">
                  <c:v>3.9630000000000004E-3</c:v>
                </c:pt>
                <c:pt idx="119">
                  <c:v>3.669E-3</c:v>
                </c:pt>
                <c:pt idx="120">
                  <c:v>3.418E-3</c:v>
                </c:pt>
                <c:pt idx="121">
                  <c:v>3.202E-3</c:v>
                </c:pt>
                <c:pt idx="122">
                  <c:v>3.0140000000000002E-3</c:v>
                </c:pt>
                <c:pt idx="123">
                  <c:v>2.8479999999999998E-3</c:v>
                </c:pt>
                <c:pt idx="124">
                  <c:v>2.7000000000000001E-3</c:v>
                </c:pt>
                <c:pt idx="125">
                  <c:v>2.4499999999999999E-3</c:v>
                </c:pt>
                <c:pt idx="126">
                  <c:v>2.245E-3</c:v>
                </c:pt>
                <c:pt idx="127">
                  <c:v>2.0739999999999999E-3</c:v>
                </c:pt>
                <c:pt idx="128">
                  <c:v>1.9289999999999999E-3</c:v>
                </c:pt>
                <c:pt idx="129">
                  <c:v>1.804E-3</c:v>
                </c:pt>
                <c:pt idx="130">
                  <c:v>1.6949999999999999E-3</c:v>
                </c:pt>
                <c:pt idx="131">
                  <c:v>1.5150000000000001E-3</c:v>
                </c:pt>
                <c:pt idx="132">
                  <c:v>1.371E-3</c:v>
                </c:pt>
                <c:pt idx="133">
                  <c:v>1.2539999999999999E-3</c:v>
                </c:pt>
                <c:pt idx="134">
                  <c:v>1.1559999999999999E-3</c:v>
                </c:pt>
                <c:pt idx="135">
                  <c:v>1.0740000000000001E-3</c:v>
                </c:pt>
                <c:pt idx="136">
                  <c:v>1.003E-3</c:v>
                </c:pt>
                <c:pt idx="137">
                  <c:v>9.4129999999999995E-4</c:v>
                </c:pt>
                <c:pt idx="138">
                  <c:v>8.8719999999999999E-4</c:v>
                </c:pt>
                <c:pt idx="139">
                  <c:v>8.3940000000000002E-4</c:v>
                </c:pt>
                <c:pt idx="140">
                  <c:v>7.9679999999999996E-4</c:v>
                </c:pt>
                <c:pt idx="141">
                  <c:v>7.5849999999999995E-4</c:v>
                </c:pt>
                <c:pt idx="142">
                  <c:v>6.9260000000000003E-4</c:v>
                </c:pt>
                <c:pt idx="143">
                  <c:v>6.2560000000000003E-4</c:v>
                </c:pt>
                <c:pt idx="144">
                  <c:v>5.71E-4</c:v>
                </c:pt>
                <c:pt idx="145">
                  <c:v>5.2559999999999998E-4</c:v>
                </c:pt>
                <c:pt idx="146">
                  <c:v>4.8730000000000003E-4</c:v>
                </c:pt>
                <c:pt idx="147">
                  <c:v>4.5439999999999999E-4</c:v>
                </c:pt>
                <c:pt idx="148">
                  <c:v>4.26E-4</c:v>
                </c:pt>
                <c:pt idx="149">
                  <c:v>4.0099999999999999E-4</c:v>
                </c:pt>
                <c:pt idx="150">
                  <c:v>3.79E-4</c:v>
                </c:pt>
                <c:pt idx="151">
                  <c:v>3.4180000000000001E-4</c:v>
                </c:pt>
                <c:pt idx="152">
                  <c:v>3.1159999999999998E-4</c:v>
                </c:pt>
                <c:pt idx="153">
                  <c:v>2.8659999999999997E-4</c:v>
                </c:pt>
                <c:pt idx="154">
                  <c:v>2.654E-4</c:v>
                </c:pt>
                <c:pt idx="155">
                  <c:v>2.4729999999999999E-4</c:v>
                </c:pt>
                <c:pt idx="156">
                  <c:v>2.3159999999999999E-4</c:v>
                </c:pt>
                <c:pt idx="157">
                  <c:v>2.0579999999999999E-4</c:v>
                </c:pt>
                <c:pt idx="158">
                  <c:v>1.8540000000000001E-4</c:v>
                </c:pt>
                <c:pt idx="159">
                  <c:v>1.6890000000000001E-4</c:v>
                </c:pt>
                <c:pt idx="160">
                  <c:v>1.551E-4</c:v>
                </c:pt>
                <c:pt idx="161">
                  <c:v>1.4359999999999999E-4</c:v>
                </c:pt>
                <c:pt idx="162">
                  <c:v>1.337E-4</c:v>
                </c:pt>
                <c:pt idx="163">
                  <c:v>1.2510000000000001E-4</c:v>
                </c:pt>
                <c:pt idx="164">
                  <c:v>1.177E-4</c:v>
                </c:pt>
                <c:pt idx="165">
                  <c:v>1.111E-4</c:v>
                </c:pt>
                <c:pt idx="166">
                  <c:v>1.052E-4</c:v>
                </c:pt>
                <c:pt idx="167">
                  <c:v>9.9950000000000004E-5</c:v>
                </c:pt>
                <c:pt idx="168">
                  <c:v>9.0939999999999993E-5</c:v>
                </c:pt>
                <c:pt idx="169">
                  <c:v>8.1819999999999999E-5</c:v>
                </c:pt>
                <c:pt idx="170">
                  <c:v>7.4430000000000004E-5</c:v>
                </c:pt>
                <c:pt idx="171">
                  <c:v>6.8310000000000002E-5</c:v>
                </c:pt>
                <c:pt idx="172">
                  <c:v>6.3159999999999998E-5</c:v>
                </c:pt>
                <c:pt idx="173">
                  <c:v>5.8770000000000001E-5</c:v>
                </c:pt>
                <c:pt idx="174">
                  <c:v>5.4969999999999997E-5</c:v>
                </c:pt>
                <c:pt idx="175">
                  <c:v>5.1650000000000002E-5</c:v>
                </c:pt>
                <c:pt idx="176">
                  <c:v>4.8720000000000001E-5</c:v>
                </c:pt>
                <c:pt idx="177">
                  <c:v>4.3800000000000001E-5</c:v>
                </c:pt>
                <c:pt idx="178">
                  <c:v>3.981E-5</c:v>
                </c:pt>
                <c:pt idx="179">
                  <c:v>3.6520000000000003E-5</c:v>
                </c:pt>
                <c:pt idx="180">
                  <c:v>3.375E-5</c:v>
                </c:pt>
                <c:pt idx="181">
                  <c:v>3.1380000000000001E-5</c:v>
                </c:pt>
                <c:pt idx="182">
                  <c:v>2.934E-5</c:v>
                </c:pt>
                <c:pt idx="183">
                  <c:v>2.5979999999999999E-5</c:v>
                </c:pt>
                <c:pt idx="184">
                  <c:v>2.334E-5</c:v>
                </c:pt>
                <c:pt idx="185">
                  <c:v>2.1209999999999999E-5</c:v>
                </c:pt>
                <c:pt idx="186">
                  <c:v>1.944E-5</c:v>
                </c:pt>
                <c:pt idx="187">
                  <c:v>1.7960000000000001E-5</c:v>
                </c:pt>
                <c:pt idx="188">
                  <c:v>1.6690000000000001E-5</c:v>
                </c:pt>
                <c:pt idx="189">
                  <c:v>1.56E-5</c:v>
                </c:pt>
                <c:pt idx="190">
                  <c:v>1.464E-5</c:v>
                </c:pt>
                <c:pt idx="191">
                  <c:v>1.38E-5</c:v>
                </c:pt>
                <c:pt idx="192">
                  <c:v>1.306E-5</c:v>
                </c:pt>
                <c:pt idx="193">
                  <c:v>1.239E-5</c:v>
                </c:pt>
                <c:pt idx="194">
                  <c:v>1.1250000000000001E-5</c:v>
                </c:pt>
                <c:pt idx="195">
                  <c:v>1.01E-5</c:v>
                </c:pt>
                <c:pt idx="196">
                  <c:v>9.1679999999999993E-6</c:v>
                </c:pt>
                <c:pt idx="197">
                  <c:v>8.3990000000000004E-6</c:v>
                </c:pt>
                <c:pt idx="198">
                  <c:v>7.7530000000000001E-6</c:v>
                </c:pt>
                <c:pt idx="199">
                  <c:v>7.2030000000000003E-6</c:v>
                </c:pt>
                <c:pt idx="200">
                  <c:v>6.7279999999999998E-6</c:v>
                </c:pt>
                <c:pt idx="201">
                  <c:v>6.314E-6</c:v>
                </c:pt>
                <c:pt idx="202">
                  <c:v>5.9499999999999998E-6</c:v>
                </c:pt>
                <c:pt idx="203">
                  <c:v>5.3369999999999999E-6</c:v>
                </c:pt>
                <c:pt idx="204">
                  <c:v>4.843E-6</c:v>
                </c:pt>
                <c:pt idx="205">
                  <c:v>4.4349999999999999E-6</c:v>
                </c:pt>
                <c:pt idx="206">
                  <c:v>4.0929999999999996E-6</c:v>
                </c:pt>
                <c:pt idx="207">
                  <c:v>3.8010000000000001E-6</c:v>
                </c:pt>
                <c:pt idx="208">
                  <c:v>3.5489999999999998E-6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B6-45F4-A91E-FABFC97C6394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srim7Be_Havar!$G$20:$G$228</c:f>
              <c:numCache>
                <c:formatCode>0.000E+00</c:formatCode>
                <c:ptCount val="209"/>
                <c:pt idx="0">
                  <c:v>4.8259999999999997E-2</c:v>
                </c:pt>
                <c:pt idx="1">
                  <c:v>5.1220000000000002E-2</c:v>
                </c:pt>
                <c:pt idx="2">
                  <c:v>5.3940000000000002E-2</c:v>
                </c:pt>
                <c:pt idx="3">
                  <c:v>5.645E-2</c:v>
                </c:pt>
                <c:pt idx="4">
                  <c:v>5.8799999999999998E-2</c:v>
                </c:pt>
                <c:pt idx="5">
                  <c:v>6.0999999999999999E-2</c:v>
                </c:pt>
                <c:pt idx="6">
                  <c:v>6.3070000000000001E-2</c:v>
                </c:pt>
                <c:pt idx="7">
                  <c:v>6.5030000000000004E-2</c:v>
                </c:pt>
                <c:pt idx="8">
                  <c:v>6.6890000000000005E-2</c:v>
                </c:pt>
                <c:pt idx="9">
                  <c:v>6.8659999999999999E-2</c:v>
                </c:pt>
                <c:pt idx="10">
                  <c:v>7.0349999999999996E-2</c:v>
                </c:pt>
                <c:pt idx="11">
                  <c:v>7.1959999999999996E-2</c:v>
                </c:pt>
                <c:pt idx="12">
                  <c:v>7.4999999999999997E-2</c:v>
                </c:pt>
                <c:pt idx="13">
                  <c:v>7.8479999999999994E-2</c:v>
                </c:pt>
                <c:pt idx="14">
                  <c:v>8.1680000000000003E-2</c:v>
                </c:pt>
                <c:pt idx="15">
                  <c:v>8.4639999999999993E-2</c:v>
                </c:pt>
                <c:pt idx="16">
                  <c:v>8.7389999999999995E-2</c:v>
                </c:pt>
                <c:pt idx="17">
                  <c:v>8.9950000000000002E-2</c:v>
                </c:pt>
                <c:pt idx="18">
                  <c:v>9.2369999999999994E-2</c:v>
                </c:pt>
                <c:pt idx="19">
                  <c:v>9.4640000000000002E-2</c:v>
                </c:pt>
                <c:pt idx="20">
                  <c:v>9.6799999999999997E-2</c:v>
                </c:pt>
                <c:pt idx="21">
                  <c:v>0.1008</c:v>
                </c:pt>
                <c:pt idx="22">
                  <c:v>0.10443999999999999</c:v>
                </c:pt>
                <c:pt idx="23">
                  <c:v>0.10779000000000001</c:v>
                </c:pt>
                <c:pt idx="24">
                  <c:v>0.11089</c:v>
                </c:pt>
                <c:pt idx="25">
                  <c:v>0.11376</c:v>
                </c:pt>
                <c:pt idx="26">
                  <c:v>0.11646000000000001</c:v>
                </c:pt>
                <c:pt idx="27">
                  <c:v>0.12136999999999999</c:v>
                </c:pt>
                <c:pt idx="28">
                  <c:v>0.12578</c:v>
                </c:pt>
                <c:pt idx="29">
                  <c:v>0.12975999999999999</c:v>
                </c:pt>
                <c:pt idx="30">
                  <c:v>0.13340000000000002</c:v>
                </c:pt>
                <c:pt idx="31">
                  <c:v>0.13675000000000001</c:v>
                </c:pt>
                <c:pt idx="32">
                  <c:v>0.13985</c:v>
                </c:pt>
                <c:pt idx="33">
                  <c:v>0.14276</c:v>
                </c:pt>
                <c:pt idx="34">
                  <c:v>0.14546999999999999</c:v>
                </c:pt>
                <c:pt idx="35">
                  <c:v>0.14801999999999998</c:v>
                </c:pt>
                <c:pt idx="36">
                  <c:v>0.15042</c:v>
                </c:pt>
                <c:pt idx="37">
                  <c:v>0.1527</c:v>
                </c:pt>
                <c:pt idx="38">
                  <c:v>0.15692</c:v>
                </c:pt>
                <c:pt idx="39">
                  <c:v>0.16167999999999999</c:v>
                </c:pt>
                <c:pt idx="40">
                  <c:v>0.16597000000000001</c:v>
                </c:pt>
                <c:pt idx="41">
                  <c:v>0.16983999999999999</c:v>
                </c:pt>
                <c:pt idx="42">
                  <c:v>0.17343</c:v>
                </c:pt>
                <c:pt idx="43">
                  <c:v>0.17679</c:v>
                </c:pt>
                <c:pt idx="44">
                  <c:v>0.17993999999999999</c:v>
                </c:pt>
                <c:pt idx="45">
                  <c:v>0.18279000000000001</c:v>
                </c:pt>
                <c:pt idx="46">
                  <c:v>0.18554999999999999</c:v>
                </c:pt>
                <c:pt idx="47">
                  <c:v>0.19053</c:v>
                </c:pt>
                <c:pt idx="48">
                  <c:v>0.19514000000000001</c:v>
                </c:pt>
                <c:pt idx="49">
                  <c:v>0.19930999999999999</c:v>
                </c:pt>
                <c:pt idx="50">
                  <c:v>0.20319999999999999</c:v>
                </c:pt>
                <c:pt idx="51">
                  <c:v>0.20680000000000001</c:v>
                </c:pt>
                <c:pt idx="52">
                  <c:v>0.21018999999999999</c:v>
                </c:pt>
                <c:pt idx="53">
                  <c:v>0.21640000000000001</c:v>
                </c:pt>
                <c:pt idx="54">
                  <c:v>0.22211999999999998</c:v>
                </c:pt>
                <c:pt idx="55">
                  <c:v>0.22738999999999998</c:v>
                </c:pt>
                <c:pt idx="56">
                  <c:v>0.23236000000000001</c:v>
                </c:pt>
                <c:pt idx="57">
                  <c:v>0.23703000000000002</c:v>
                </c:pt>
                <c:pt idx="58">
                  <c:v>0.24142999999999998</c:v>
                </c:pt>
                <c:pt idx="59">
                  <c:v>0.24565999999999999</c:v>
                </c:pt>
                <c:pt idx="60">
                  <c:v>0.24682999999999999</c:v>
                </c:pt>
                <c:pt idx="61">
                  <c:v>0.24883</c:v>
                </c:pt>
                <c:pt idx="62">
                  <c:v>0.25137999999999999</c:v>
                </c:pt>
                <c:pt idx="63">
                  <c:v>0.25436000000000003</c:v>
                </c:pt>
                <c:pt idx="64">
                  <c:v>0.26156000000000001</c:v>
                </c:pt>
                <c:pt idx="65">
                  <c:v>0.27244000000000002</c:v>
                </c:pt>
                <c:pt idx="66">
                  <c:v>0.28483999999999998</c:v>
                </c:pt>
                <c:pt idx="67">
                  <c:v>0.29785</c:v>
                </c:pt>
                <c:pt idx="68">
                  <c:v>0.31124000000000002</c:v>
                </c:pt>
                <c:pt idx="69">
                  <c:v>0.32449</c:v>
                </c:pt>
                <c:pt idx="70">
                  <c:v>0.33759</c:v>
                </c:pt>
                <c:pt idx="71">
                  <c:v>0.35053000000000001</c:v>
                </c:pt>
                <c:pt idx="72">
                  <c:v>0.36327999999999999</c:v>
                </c:pt>
                <c:pt idx="73">
                  <c:v>0.38789999999999997</c:v>
                </c:pt>
                <c:pt idx="74">
                  <c:v>0.41138000000000002</c:v>
                </c:pt>
                <c:pt idx="75">
                  <c:v>0.43386000000000002</c:v>
                </c:pt>
                <c:pt idx="76">
                  <c:v>0.45549000000000001</c:v>
                </c:pt>
                <c:pt idx="77">
                  <c:v>0.47613000000000005</c:v>
                </c:pt>
                <c:pt idx="78">
                  <c:v>0.49606</c:v>
                </c:pt>
                <c:pt idx="79">
                  <c:v>0.53376000000000001</c:v>
                </c:pt>
                <c:pt idx="80">
                  <c:v>0.56916</c:v>
                </c:pt>
                <c:pt idx="81">
                  <c:v>0.60242999999999991</c:v>
                </c:pt>
                <c:pt idx="82">
                  <c:v>0.63402000000000003</c:v>
                </c:pt>
                <c:pt idx="83">
                  <c:v>0.66415000000000002</c:v>
                </c:pt>
                <c:pt idx="84">
                  <c:v>0.69278000000000006</c:v>
                </c:pt>
                <c:pt idx="85">
                  <c:v>0.72019</c:v>
                </c:pt>
                <c:pt idx="86">
                  <c:v>0.74643999999999999</c:v>
                </c:pt>
                <c:pt idx="87">
                  <c:v>0.77171000000000001</c:v>
                </c:pt>
                <c:pt idx="88">
                  <c:v>0.79588999999999999</c:v>
                </c:pt>
                <c:pt idx="89">
                  <c:v>0.81916999999999995</c:v>
                </c:pt>
                <c:pt idx="90">
                  <c:v>0.86335000000000006</c:v>
                </c:pt>
                <c:pt idx="91">
                  <c:v>0.91452</c:v>
                </c:pt>
                <c:pt idx="92">
                  <c:v>0.96209999999999996</c:v>
                </c:pt>
                <c:pt idx="93">
                  <c:v>1.00691</c:v>
                </c:pt>
                <c:pt idx="94">
                  <c:v>1.0497000000000001</c:v>
                </c:pt>
                <c:pt idx="95">
                  <c:v>1.0906400000000001</c:v>
                </c:pt>
                <c:pt idx="96">
                  <c:v>1.1297000000000001</c:v>
                </c:pt>
                <c:pt idx="97">
                  <c:v>1.1678600000000001</c:v>
                </c:pt>
                <c:pt idx="98">
                  <c:v>1.2051100000000001</c:v>
                </c:pt>
                <c:pt idx="99">
                  <c:v>1.27681</c:v>
                </c:pt>
                <c:pt idx="100">
                  <c:v>1.34372</c:v>
                </c:pt>
                <c:pt idx="101">
                  <c:v>1.4077999999999999</c:v>
                </c:pt>
                <c:pt idx="102">
                  <c:v>1.468</c:v>
                </c:pt>
                <c:pt idx="103">
                  <c:v>1.5243099999999998</c:v>
                </c:pt>
                <c:pt idx="104">
                  <c:v>1.5776999999999999</c:v>
                </c:pt>
                <c:pt idx="105">
                  <c:v>1.673681</c:v>
                </c:pt>
                <c:pt idx="106">
                  <c:v>1.7578530000000001</c:v>
                </c:pt>
                <c:pt idx="107">
                  <c:v>1.831167</c:v>
                </c:pt>
                <c:pt idx="108">
                  <c:v>1.893589</c:v>
                </c:pt>
                <c:pt idx="109">
                  <c:v>1.9470939999999999</c:v>
                </c:pt>
                <c:pt idx="110">
                  <c:v>1.9926649999999999</c:v>
                </c:pt>
                <c:pt idx="111">
                  <c:v>2.0322899999999997</c:v>
                </c:pt>
                <c:pt idx="112">
                  <c:v>2.0649580000000003</c:v>
                </c:pt>
                <c:pt idx="113">
                  <c:v>2.0926620000000002</c:v>
                </c:pt>
                <c:pt idx="114">
                  <c:v>2.1153969999999997</c:v>
                </c:pt>
                <c:pt idx="115">
                  <c:v>2.135157</c:v>
                </c:pt>
                <c:pt idx="116">
                  <c:v>2.1627419999999997</c:v>
                </c:pt>
                <c:pt idx="117">
                  <c:v>2.1823139999999999</c:v>
                </c:pt>
                <c:pt idx="118">
                  <c:v>2.1899630000000001</c:v>
                </c:pt>
                <c:pt idx="119">
                  <c:v>2.188669</c:v>
                </c:pt>
                <c:pt idx="120">
                  <c:v>2.180418</c:v>
                </c:pt>
                <c:pt idx="121">
                  <c:v>2.168202</c:v>
                </c:pt>
                <c:pt idx="122">
                  <c:v>2.1520139999999999</c:v>
                </c:pt>
                <c:pt idx="123">
                  <c:v>2.1328480000000001</c:v>
                </c:pt>
                <c:pt idx="124">
                  <c:v>2.1116999999999999</c:v>
                </c:pt>
                <c:pt idx="125">
                  <c:v>2.0664500000000001</c:v>
                </c:pt>
                <c:pt idx="126">
                  <c:v>2.0192449999999997</c:v>
                </c:pt>
                <c:pt idx="127">
                  <c:v>1.9700739999999999</c:v>
                </c:pt>
                <c:pt idx="128">
                  <c:v>1.921929</c:v>
                </c:pt>
                <c:pt idx="129">
                  <c:v>1.8748039999999999</c:v>
                </c:pt>
                <c:pt idx="130">
                  <c:v>1.828695</c:v>
                </c:pt>
                <c:pt idx="131">
                  <c:v>1.7415149999999999</c:v>
                </c:pt>
                <c:pt idx="132">
                  <c:v>1.6593709999999999</c:v>
                </c:pt>
                <c:pt idx="133">
                  <c:v>1.5842540000000001</c:v>
                </c:pt>
                <c:pt idx="134">
                  <c:v>1.5151559999999999</c:v>
                </c:pt>
                <c:pt idx="135">
                  <c:v>1.4500740000000001</c:v>
                </c:pt>
                <c:pt idx="136">
                  <c:v>1.391003</c:v>
                </c:pt>
                <c:pt idx="137">
                  <c:v>1.3359413</c:v>
                </c:pt>
                <c:pt idx="138">
                  <c:v>1.2938871999999999</c:v>
                </c:pt>
                <c:pt idx="139">
                  <c:v>1.2498394000000002</c:v>
                </c:pt>
                <c:pt idx="140">
                  <c:v>1.2047968</c:v>
                </c:pt>
                <c:pt idx="141">
                  <c:v>1.1657585000000001</c:v>
                </c:pt>
                <c:pt idx="142">
                  <c:v>1.0926926000000001</c:v>
                </c:pt>
                <c:pt idx="143">
                  <c:v>1.0146256</c:v>
                </c:pt>
                <c:pt idx="144">
                  <c:v>0.94617099999999998</c:v>
                </c:pt>
                <c:pt idx="145">
                  <c:v>0.88642560000000004</c:v>
                </c:pt>
                <c:pt idx="146">
                  <c:v>0.83398729999999999</c:v>
                </c:pt>
                <c:pt idx="147">
                  <c:v>0.7874544</c:v>
                </c:pt>
                <c:pt idx="148">
                  <c:v>0.74602600000000008</c:v>
                </c:pt>
                <c:pt idx="149">
                  <c:v>0.70900099999999999</c:v>
                </c:pt>
                <c:pt idx="150">
                  <c:v>0.67557900000000004</c:v>
                </c:pt>
                <c:pt idx="151">
                  <c:v>0.61814179999999996</c:v>
                </c:pt>
                <c:pt idx="152">
                  <c:v>0.57041160000000002</c:v>
                </c:pt>
                <c:pt idx="153">
                  <c:v>0.53028660000000005</c:v>
                </c:pt>
                <c:pt idx="154">
                  <c:v>0.49606540000000005</c:v>
                </c:pt>
                <c:pt idx="155">
                  <c:v>0.46664729999999999</c:v>
                </c:pt>
                <c:pt idx="156">
                  <c:v>0.44103160000000002</c:v>
                </c:pt>
                <c:pt idx="157">
                  <c:v>0.39860579999999995</c:v>
                </c:pt>
                <c:pt idx="158">
                  <c:v>0.36498540000000002</c:v>
                </c:pt>
                <c:pt idx="159">
                  <c:v>0.33756890000000001</c:v>
                </c:pt>
                <c:pt idx="160">
                  <c:v>0.31465510000000002</c:v>
                </c:pt>
                <c:pt idx="161">
                  <c:v>0.29524359999999999</c:v>
                </c:pt>
                <c:pt idx="162">
                  <c:v>0.27833370000000002</c:v>
                </c:pt>
                <c:pt idx="163">
                  <c:v>0.26352510000000001</c:v>
                </c:pt>
                <c:pt idx="164">
                  <c:v>0.25031769999999998</c:v>
                </c:pt>
                <c:pt idx="165">
                  <c:v>0.2383111</c:v>
                </c:pt>
                <c:pt idx="166">
                  <c:v>0.2274052</c:v>
                </c:pt>
                <c:pt idx="167">
                  <c:v>0.21739994999999998</c:v>
                </c:pt>
                <c:pt idx="168">
                  <c:v>0.19939094000000002</c:v>
                </c:pt>
                <c:pt idx="169">
                  <c:v>0.18118182000000002</c:v>
                </c:pt>
                <c:pt idx="170">
                  <c:v>0.16697442999999998</c:v>
                </c:pt>
                <c:pt idx="171">
                  <c:v>0.15506830999999999</c:v>
                </c:pt>
                <c:pt idx="172">
                  <c:v>0.14496316000000001</c:v>
                </c:pt>
                <c:pt idx="173">
                  <c:v>0.13625877</c:v>
                </c:pt>
                <c:pt idx="174">
                  <c:v>0.12875497</c:v>
                </c:pt>
                <c:pt idx="175">
                  <c:v>0.12205165</c:v>
                </c:pt>
                <c:pt idx="176">
                  <c:v>0.11624872</c:v>
                </c:pt>
                <c:pt idx="177">
                  <c:v>0.1062438</c:v>
                </c:pt>
                <c:pt idx="178">
                  <c:v>9.8119810000000002E-2</c:v>
                </c:pt>
                <c:pt idx="179">
                  <c:v>9.1366519999999993E-2</c:v>
                </c:pt>
                <c:pt idx="180">
                  <c:v>8.5653750000000001E-2</c:v>
                </c:pt>
                <c:pt idx="181">
                  <c:v>8.0751379999999998E-2</c:v>
                </c:pt>
                <c:pt idx="182">
                  <c:v>7.6509340000000009E-2</c:v>
                </c:pt>
                <c:pt idx="183">
                  <c:v>6.9505979999999995E-2</c:v>
                </c:pt>
                <c:pt idx="184">
                  <c:v>6.3963339999999994E-2</c:v>
                </c:pt>
                <c:pt idx="185">
                  <c:v>5.9471210000000004E-2</c:v>
                </c:pt>
                <c:pt idx="186">
                  <c:v>5.575944E-2</c:v>
                </c:pt>
                <c:pt idx="187">
                  <c:v>5.2627959999999994E-2</c:v>
                </c:pt>
                <c:pt idx="188">
                  <c:v>4.9956689999999998E-2</c:v>
                </c:pt>
                <c:pt idx="189">
                  <c:v>4.7645599999999996E-2</c:v>
                </c:pt>
                <c:pt idx="190">
                  <c:v>4.5634640000000004E-2</c:v>
                </c:pt>
                <c:pt idx="191">
                  <c:v>4.3873800000000004E-2</c:v>
                </c:pt>
                <c:pt idx="192">
                  <c:v>4.2303060000000003E-2</c:v>
                </c:pt>
                <c:pt idx="193">
                  <c:v>4.0902390000000004E-2</c:v>
                </c:pt>
                <c:pt idx="194">
                  <c:v>3.852125E-2</c:v>
                </c:pt>
                <c:pt idx="195">
                  <c:v>3.6130099999999998E-2</c:v>
                </c:pt>
                <c:pt idx="196">
                  <c:v>3.4219167999999994E-2</c:v>
                </c:pt>
                <c:pt idx="197">
                  <c:v>3.2658398999999998E-2</c:v>
                </c:pt>
                <c:pt idx="198">
                  <c:v>3.1357753000000002E-2</c:v>
                </c:pt>
                <c:pt idx="199">
                  <c:v>3.0267202999999999E-2</c:v>
                </c:pt>
                <c:pt idx="200">
                  <c:v>2.9336727999999999E-2</c:v>
                </c:pt>
                <c:pt idx="201">
                  <c:v>2.8536314E-2</c:v>
                </c:pt>
                <c:pt idx="202">
                  <c:v>2.7835950000000002E-2</c:v>
                </c:pt>
                <c:pt idx="203">
                  <c:v>2.6705337000000003E-2</c:v>
                </c:pt>
                <c:pt idx="204">
                  <c:v>2.5814843000000001E-2</c:v>
                </c:pt>
                <c:pt idx="205">
                  <c:v>2.5114435000000001E-2</c:v>
                </c:pt>
                <c:pt idx="206">
                  <c:v>2.4544092999999999E-2</c:v>
                </c:pt>
                <c:pt idx="207">
                  <c:v>2.4083801000000002E-2</c:v>
                </c:pt>
                <c:pt idx="208">
                  <c:v>2.3703548999999997E-2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B6-45F4-A91E-FABFC97C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93152"/>
        <c:axId val="501786488"/>
      </c:scatterChart>
      <c:valAx>
        <c:axId val="5017931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86488"/>
        <c:crosses val="autoZero"/>
        <c:crossBetween val="midCat"/>
        <c:majorUnit val="10"/>
      </c:valAx>
      <c:valAx>
        <c:axId val="50178648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931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91956694929835"/>
          <c:y val="6.1832476295941609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srim7Be_Si!$P$5</c:f>
          <c:strCache>
            <c:ptCount val="1"/>
            <c:pt idx="0">
              <c:v>srim7Be_Si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srim7Be_Si!$D$20:$D$228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srim7Be_Si!$J$20:$J$228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1.8E-3</c:v>
                </c:pt>
                <c:pt idx="10">
                  <c:v>1.9E-3</c:v>
                </c:pt>
                <c:pt idx="11">
                  <c:v>1.9E-3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2.4000000000000002E-3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3.2000000000000002E-3</c:v>
                </c:pt>
                <c:pt idx="20">
                  <c:v>3.4000000000000002E-3</c:v>
                </c:pt>
                <c:pt idx="21">
                  <c:v>3.6999999999999997E-3</c:v>
                </c:pt>
                <c:pt idx="22">
                  <c:v>3.8999999999999998E-3</c:v>
                </c:pt>
                <c:pt idx="23">
                  <c:v>4.2000000000000006E-3</c:v>
                </c:pt>
                <c:pt idx="24">
                  <c:v>4.4999999999999997E-3</c:v>
                </c:pt>
                <c:pt idx="25">
                  <c:v>4.8000000000000004E-3</c:v>
                </c:pt>
                <c:pt idx="26">
                  <c:v>5.0999999999999995E-3</c:v>
                </c:pt>
                <c:pt idx="27">
                  <c:v>5.5999999999999999E-3</c:v>
                </c:pt>
                <c:pt idx="28">
                  <c:v>6.1999999999999998E-3</c:v>
                </c:pt>
                <c:pt idx="29">
                  <c:v>6.7000000000000002E-3</c:v>
                </c:pt>
                <c:pt idx="30">
                  <c:v>7.2999999999999992E-3</c:v>
                </c:pt>
                <c:pt idx="31">
                  <c:v>7.7999999999999996E-3</c:v>
                </c:pt>
                <c:pt idx="32">
                  <c:v>8.3000000000000001E-3</c:v>
                </c:pt>
                <c:pt idx="33">
                  <c:v>8.7999999999999988E-3</c:v>
                </c:pt>
                <c:pt idx="34">
                  <c:v>9.4000000000000004E-3</c:v>
                </c:pt>
                <c:pt idx="35">
                  <c:v>9.9000000000000008E-3</c:v>
                </c:pt>
                <c:pt idx="36">
                  <c:v>1.04E-2</c:v>
                </c:pt>
                <c:pt idx="37">
                  <c:v>1.09E-2</c:v>
                </c:pt>
                <c:pt idx="38">
                  <c:v>1.2E-2</c:v>
                </c:pt>
                <c:pt idx="39">
                  <c:v>1.3300000000000001E-2</c:v>
                </c:pt>
                <c:pt idx="40">
                  <c:v>1.4499999999999999E-2</c:v>
                </c:pt>
                <c:pt idx="41">
                  <c:v>1.5800000000000002E-2</c:v>
                </c:pt>
                <c:pt idx="42">
                  <c:v>1.7100000000000001E-2</c:v>
                </c:pt>
                <c:pt idx="43">
                  <c:v>1.84E-2</c:v>
                </c:pt>
                <c:pt idx="44">
                  <c:v>1.9700000000000002E-2</c:v>
                </c:pt>
                <c:pt idx="45">
                  <c:v>2.0999999999999998E-2</c:v>
                </c:pt>
                <c:pt idx="46">
                  <c:v>2.23E-2</c:v>
                </c:pt>
                <c:pt idx="47">
                  <c:v>2.4899999999999999E-2</c:v>
                </c:pt>
                <c:pt idx="48">
                  <c:v>2.7400000000000001E-2</c:v>
                </c:pt>
                <c:pt idx="49">
                  <c:v>0.03</c:v>
                </c:pt>
                <c:pt idx="50">
                  <c:v>3.2600000000000004E-2</c:v>
                </c:pt>
                <c:pt idx="51">
                  <c:v>3.5199999999999995E-2</c:v>
                </c:pt>
                <c:pt idx="52">
                  <c:v>3.7900000000000003E-2</c:v>
                </c:pt>
                <c:pt idx="53">
                  <c:v>4.3099999999999999E-2</c:v>
                </c:pt>
                <c:pt idx="54">
                  <c:v>4.8299999999999996E-2</c:v>
                </c:pt>
                <c:pt idx="55">
                  <c:v>5.3600000000000002E-2</c:v>
                </c:pt>
                <c:pt idx="56">
                  <c:v>5.8799999999999998E-2</c:v>
                </c:pt>
                <c:pt idx="57">
                  <c:v>6.4100000000000004E-2</c:v>
                </c:pt>
                <c:pt idx="58">
                  <c:v>6.93E-2</c:v>
                </c:pt>
                <c:pt idx="59">
                  <c:v>7.46E-2</c:v>
                </c:pt>
                <c:pt idx="60">
                  <c:v>7.980000000000001E-2</c:v>
                </c:pt>
                <c:pt idx="61">
                  <c:v>8.4900000000000003E-2</c:v>
                </c:pt>
                <c:pt idx="62">
                  <c:v>0.09</c:v>
                </c:pt>
                <c:pt idx="63">
                  <c:v>9.509999999999999E-2</c:v>
                </c:pt>
                <c:pt idx="64">
                  <c:v>0.1052</c:v>
                </c:pt>
                <c:pt idx="65">
                  <c:v>0.1176</c:v>
                </c:pt>
                <c:pt idx="66">
                  <c:v>0.12989999999999999</c:v>
                </c:pt>
                <c:pt idx="67">
                  <c:v>0.14199999999999999</c:v>
                </c:pt>
                <c:pt idx="68">
                  <c:v>0.154</c:v>
                </c:pt>
                <c:pt idx="69">
                  <c:v>0.1658</c:v>
                </c:pt>
                <c:pt idx="70">
                  <c:v>0.1774</c:v>
                </c:pt>
                <c:pt idx="71">
                  <c:v>0.18890000000000001</c:v>
                </c:pt>
                <c:pt idx="72">
                  <c:v>0.2001</c:v>
                </c:pt>
                <c:pt idx="73">
                  <c:v>0.2223</c:v>
                </c:pt>
                <c:pt idx="74">
                  <c:v>0.24380000000000002</c:v>
                </c:pt>
                <c:pt idx="75">
                  <c:v>0.26480000000000004</c:v>
                </c:pt>
                <c:pt idx="76">
                  <c:v>0.28539999999999999</c:v>
                </c:pt>
                <c:pt idx="77">
                  <c:v>0.30549999999999999</c:v>
                </c:pt>
                <c:pt idx="78">
                  <c:v>0.3251</c:v>
                </c:pt>
                <c:pt idx="79">
                  <c:v>0.36330000000000001</c:v>
                </c:pt>
                <c:pt idx="80">
                  <c:v>0.39990000000000003</c:v>
                </c:pt>
                <c:pt idx="81">
                  <c:v>0.43529999999999996</c:v>
                </c:pt>
                <c:pt idx="82">
                  <c:v>0.46939999999999998</c:v>
                </c:pt>
                <c:pt idx="83">
                  <c:v>0.50229999999999997</c:v>
                </c:pt>
                <c:pt idx="84">
                  <c:v>0.53410000000000002</c:v>
                </c:pt>
                <c:pt idx="85">
                  <c:v>0.56500000000000006</c:v>
                </c:pt>
                <c:pt idx="86">
                  <c:v>0.59489999999999998</c:v>
                </c:pt>
                <c:pt idx="87">
                  <c:v>0.624</c:v>
                </c:pt>
                <c:pt idx="88" formatCode="0.00">
                  <c:v>0.6522</c:v>
                </c:pt>
                <c:pt idx="89" formatCode="0.00">
                  <c:v>0.67969999999999997</c:v>
                </c:pt>
                <c:pt idx="90" formatCode="0.00">
                  <c:v>0.73250000000000004</c:v>
                </c:pt>
                <c:pt idx="91" formatCode="0.00">
                  <c:v>0.79509999999999992</c:v>
                </c:pt>
                <c:pt idx="92" formatCode="0.00">
                  <c:v>0.85429999999999995</c:v>
                </c:pt>
                <c:pt idx="93" formatCode="0.00">
                  <c:v>0.91059999999999997</c:v>
                </c:pt>
                <c:pt idx="94" formatCode="0.00">
                  <c:v>0.96440000000000003</c:v>
                </c:pt>
                <c:pt idx="95" formatCode="0.00">
                  <c:v>1.02</c:v>
                </c:pt>
                <c:pt idx="96" formatCode="0.00">
                  <c:v>1.07</c:v>
                </c:pt>
                <c:pt idx="97" formatCode="0.00">
                  <c:v>1.1100000000000001</c:v>
                </c:pt>
                <c:pt idx="98" formatCode="0.00">
                  <c:v>1.1599999999999999</c:v>
                </c:pt>
                <c:pt idx="99" formatCode="0.00">
                  <c:v>1.25</c:v>
                </c:pt>
                <c:pt idx="100" formatCode="0.00">
                  <c:v>1.33</c:v>
                </c:pt>
                <c:pt idx="101" formatCode="0.00">
                  <c:v>1.42</c:v>
                </c:pt>
                <c:pt idx="102" formatCode="0.00">
                  <c:v>1.49</c:v>
                </c:pt>
                <c:pt idx="103" formatCode="0.00">
                  <c:v>1.57</c:v>
                </c:pt>
                <c:pt idx="104" formatCode="0.00">
                  <c:v>1.65</c:v>
                </c:pt>
                <c:pt idx="105" formatCode="0.00">
                  <c:v>1.79</c:v>
                </c:pt>
                <c:pt idx="106" formatCode="0.00">
                  <c:v>1.93</c:v>
                </c:pt>
                <c:pt idx="107" formatCode="0.00">
                  <c:v>2.0699999999999998</c:v>
                </c:pt>
                <c:pt idx="108" formatCode="0.00">
                  <c:v>2.2000000000000002</c:v>
                </c:pt>
                <c:pt idx="109" formatCode="0.00">
                  <c:v>2.34</c:v>
                </c:pt>
                <c:pt idx="110" formatCode="0.00">
                  <c:v>2.4700000000000002</c:v>
                </c:pt>
                <c:pt idx="111" formatCode="0.00">
                  <c:v>2.6</c:v>
                </c:pt>
                <c:pt idx="112" formatCode="0.00">
                  <c:v>2.73</c:v>
                </c:pt>
                <c:pt idx="113" formatCode="0.00">
                  <c:v>2.86</c:v>
                </c:pt>
                <c:pt idx="114" formatCode="0.00">
                  <c:v>3</c:v>
                </c:pt>
                <c:pt idx="115" formatCode="0.00">
                  <c:v>3.13</c:v>
                </c:pt>
                <c:pt idx="116" formatCode="0.00">
                  <c:v>3.4</c:v>
                </c:pt>
                <c:pt idx="117" formatCode="0.00">
                  <c:v>3.73</c:v>
                </c:pt>
                <c:pt idx="118" formatCode="0.00">
                  <c:v>4.08</c:v>
                </c:pt>
                <c:pt idx="119" formatCode="0.00">
                  <c:v>4.42</c:v>
                </c:pt>
                <c:pt idx="120" formatCode="0.00">
                  <c:v>4.78</c:v>
                </c:pt>
                <c:pt idx="121" formatCode="0.00">
                  <c:v>5.14</c:v>
                </c:pt>
                <c:pt idx="122" formatCode="0.00">
                  <c:v>5.51</c:v>
                </c:pt>
                <c:pt idx="123" formatCode="0.00">
                  <c:v>5.88</c:v>
                </c:pt>
                <c:pt idx="124" formatCode="0.00">
                  <c:v>6.26</c:v>
                </c:pt>
                <c:pt idx="125" formatCode="0.00">
                  <c:v>7.04</c:v>
                </c:pt>
                <c:pt idx="126" formatCode="0.00">
                  <c:v>7.84</c:v>
                </c:pt>
                <c:pt idx="127" formatCode="0.00">
                  <c:v>8.66</c:v>
                </c:pt>
                <c:pt idx="128" formatCode="0.00">
                  <c:v>9.51</c:v>
                </c:pt>
                <c:pt idx="129" formatCode="0.00">
                  <c:v>10.38</c:v>
                </c:pt>
                <c:pt idx="130" formatCode="0.00">
                  <c:v>11.27</c:v>
                </c:pt>
                <c:pt idx="131" formatCode="0.00">
                  <c:v>13.11</c:v>
                </c:pt>
                <c:pt idx="132" formatCode="0.00">
                  <c:v>15.04</c:v>
                </c:pt>
                <c:pt idx="133" formatCode="0.00">
                  <c:v>17.05</c:v>
                </c:pt>
                <c:pt idx="134" formatCode="0.00">
                  <c:v>19.14</c:v>
                </c:pt>
                <c:pt idx="135" formatCode="0.00">
                  <c:v>21.31</c:v>
                </c:pt>
                <c:pt idx="136" formatCode="0.00">
                  <c:v>23.57</c:v>
                </c:pt>
                <c:pt idx="137" formatCode="0.00">
                  <c:v>25.9</c:v>
                </c:pt>
                <c:pt idx="138" formatCode="0.00">
                  <c:v>28.31</c:v>
                </c:pt>
                <c:pt idx="139" formatCode="0.00">
                  <c:v>30.81</c:v>
                </c:pt>
                <c:pt idx="140" formatCode="0.00">
                  <c:v>33.4</c:v>
                </c:pt>
                <c:pt idx="141" formatCode="0.00">
                  <c:v>36.090000000000003</c:v>
                </c:pt>
                <c:pt idx="142" formatCode="0.00">
                  <c:v>41.74</c:v>
                </c:pt>
                <c:pt idx="143" formatCode="0.00">
                  <c:v>49.31</c:v>
                </c:pt>
                <c:pt idx="144" formatCode="0.00">
                  <c:v>57.44</c:v>
                </c:pt>
                <c:pt idx="145" formatCode="0.00">
                  <c:v>66.16</c:v>
                </c:pt>
                <c:pt idx="146" formatCode="0.00">
                  <c:v>75.459999999999994</c:v>
                </c:pt>
                <c:pt idx="147" formatCode="0.00">
                  <c:v>85.35</c:v>
                </c:pt>
                <c:pt idx="148" formatCode="0.00">
                  <c:v>95.84</c:v>
                </c:pt>
                <c:pt idx="149" formatCode="0.00">
                  <c:v>106.93</c:v>
                </c:pt>
                <c:pt idx="150" formatCode="0.00">
                  <c:v>118.62</c:v>
                </c:pt>
                <c:pt idx="151" formatCode="0.00">
                  <c:v>143.80000000000001</c:v>
                </c:pt>
                <c:pt idx="152" formatCode="0.00">
                  <c:v>171.42</c:v>
                </c:pt>
                <c:pt idx="153" formatCode="0.00">
                  <c:v>201.46</c:v>
                </c:pt>
                <c:pt idx="154" formatCode="0.00">
                  <c:v>233.93</c:v>
                </c:pt>
                <c:pt idx="155" formatCode="0.00">
                  <c:v>268.79000000000002</c:v>
                </c:pt>
                <c:pt idx="156" formatCode="0.00">
                  <c:v>306.04000000000002</c:v>
                </c:pt>
                <c:pt idx="157" formatCode="0.00">
                  <c:v>387.42</c:v>
                </c:pt>
                <c:pt idx="158" formatCode="0.00">
                  <c:v>477.89</c:v>
                </c:pt>
                <c:pt idx="159" formatCode="0.00">
                  <c:v>577.12</c:v>
                </c:pt>
                <c:pt idx="160" formatCode="0.00">
                  <c:v>684.79</c:v>
                </c:pt>
                <c:pt idx="161" formatCode="0.00">
                  <c:v>800.58</c:v>
                </c:pt>
                <c:pt idx="162" formatCode="0.00">
                  <c:v>924.21</c:v>
                </c:pt>
                <c:pt idx="163" formatCode="0.00">
                  <c:v>1060</c:v>
                </c:pt>
                <c:pt idx="164" formatCode="0.00">
                  <c:v>1190</c:v>
                </c:pt>
                <c:pt idx="165" formatCode="0.00">
                  <c:v>1340</c:v>
                </c:pt>
                <c:pt idx="166" formatCode="0.00">
                  <c:v>1490</c:v>
                </c:pt>
                <c:pt idx="167" formatCode="0.00">
                  <c:v>1650</c:v>
                </c:pt>
                <c:pt idx="168" formatCode="0.00">
                  <c:v>2000</c:v>
                </c:pt>
                <c:pt idx="169" formatCode="0.00">
                  <c:v>2470</c:v>
                </c:pt>
                <c:pt idx="170" formatCode="0.00">
                  <c:v>2980</c:v>
                </c:pt>
                <c:pt idx="171" formatCode="0.0">
                  <c:v>3540</c:v>
                </c:pt>
                <c:pt idx="172" formatCode="0.0">
                  <c:v>4140</c:v>
                </c:pt>
                <c:pt idx="173" formatCode="0.0">
                  <c:v>4780</c:v>
                </c:pt>
                <c:pt idx="174" formatCode="0.0">
                  <c:v>5460</c:v>
                </c:pt>
                <c:pt idx="175" formatCode="0.0">
                  <c:v>6180</c:v>
                </c:pt>
                <c:pt idx="176" formatCode="0.0">
                  <c:v>6940</c:v>
                </c:pt>
                <c:pt idx="177" formatCode="0.0">
                  <c:v>8570</c:v>
                </c:pt>
                <c:pt idx="178" formatCode="0.0">
                  <c:v>10350</c:v>
                </c:pt>
                <c:pt idx="179" formatCode="0.0">
                  <c:v>12260</c:v>
                </c:pt>
                <c:pt idx="180" formatCode="0.0">
                  <c:v>14320</c:v>
                </c:pt>
                <c:pt idx="181" formatCode="0.0">
                  <c:v>16510</c:v>
                </c:pt>
                <c:pt idx="182" formatCode="0.0">
                  <c:v>18820</c:v>
                </c:pt>
                <c:pt idx="183" formatCode="0.0">
                  <c:v>23830</c:v>
                </c:pt>
                <c:pt idx="184" formatCode="0.0">
                  <c:v>29310</c:v>
                </c:pt>
                <c:pt idx="185" formatCode="0.0">
                  <c:v>35240</c:v>
                </c:pt>
                <c:pt idx="186" formatCode="0.0">
                  <c:v>41600</c:v>
                </c:pt>
                <c:pt idx="187" formatCode="0.0">
                  <c:v>48360</c:v>
                </c:pt>
                <c:pt idx="188" formatCode="0.0">
                  <c:v>55510</c:v>
                </c:pt>
                <c:pt idx="189" formatCode="0.0">
                  <c:v>63040</c:v>
                </c:pt>
                <c:pt idx="190" formatCode="0.0">
                  <c:v>70910</c:v>
                </c:pt>
                <c:pt idx="191" formatCode="0.0">
                  <c:v>79120</c:v>
                </c:pt>
                <c:pt idx="192" formatCode="0.0">
                  <c:v>87640</c:v>
                </c:pt>
                <c:pt idx="193" formatCode="0.0">
                  <c:v>96480</c:v>
                </c:pt>
                <c:pt idx="194" formatCode="0.0">
                  <c:v>115010</c:v>
                </c:pt>
                <c:pt idx="195" formatCode="0.0">
                  <c:v>139670</c:v>
                </c:pt>
                <c:pt idx="196" formatCode="0.0">
                  <c:v>165840</c:v>
                </c:pt>
                <c:pt idx="197" formatCode="0.0">
                  <c:v>193390</c:v>
                </c:pt>
                <c:pt idx="198" formatCode="0.0">
                  <c:v>222170</c:v>
                </c:pt>
                <c:pt idx="199" formatCode="0.0">
                  <c:v>252080</c:v>
                </c:pt>
                <c:pt idx="200" formatCode="0.0">
                  <c:v>283010</c:v>
                </c:pt>
                <c:pt idx="201" formatCode="0.0">
                  <c:v>314870</c:v>
                </c:pt>
                <c:pt idx="202" formatCode="0.0">
                  <c:v>347580</c:v>
                </c:pt>
                <c:pt idx="203" formatCode="0.0">
                  <c:v>415220</c:v>
                </c:pt>
                <c:pt idx="204" formatCode="0.0">
                  <c:v>485480</c:v>
                </c:pt>
                <c:pt idx="205" formatCode="0.0">
                  <c:v>557940</c:v>
                </c:pt>
                <c:pt idx="206" formatCode="0.0">
                  <c:v>632250</c:v>
                </c:pt>
                <c:pt idx="207" formatCode="0.0">
                  <c:v>708140</c:v>
                </c:pt>
                <c:pt idx="208" formatCode="0.0">
                  <c:v>785380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srim7Be_Si!$M$20:$M$228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1.6000000000000001E-3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1.9E-3</c:v>
                </c:pt>
                <c:pt idx="8">
                  <c:v>1.9E-3</c:v>
                </c:pt>
                <c:pt idx="9">
                  <c:v>2E-3</c:v>
                </c:pt>
                <c:pt idx="10">
                  <c:v>2.1000000000000003E-3</c:v>
                </c:pt>
                <c:pt idx="11">
                  <c:v>2.1000000000000003E-3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2.5999999999999999E-3</c:v>
                </c:pt>
                <c:pt idx="15">
                  <c:v>2.7000000000000001E-3</c:v>
                </c:pt>
                <c:pt idx="16">
                  <c:v>2.9000000000000002E-3</c:v>
                </c:pt>
                <c:pt idx="17">
                  <c:v>3.0000000000000001E-3</c:v>
                </c:pt>
                <c:pt idx="18">
                  <c:v>3.2000000000000002E-3</c:v>
                </c:pt>
                <c:pt idx="19">
                  <c:v>3.3E-3</c:v>
                </c:pt>
                <c:pt idx="20">
                  <c:v>3.4000000000000002E-3</c:v>
                </c:pt>
                <c:pt idx="21">
                  <c:v>3.6999999999999997E-3</c:v>
                </c:pt>
                <c:pt idx="22">
                  <c:v>4.0000000000000001E-3</c:v>
                </c:pt>
                <c:pt idx="23">
                  <c:v>4.2000000000000006E-3</c:v>
                </c:pt>
                <c:pt idx="24">
                  <c:v>4.4999999999999997E-3</c:v>
                </c:pt>
                <c:pt idx="25">
                  <c:v>4.7000000000000002E-3</c:v>
                </c:pt>
                <c:pt idx="26">
                  <c:v>4.8999999999999998E-3</c:v>
                </c:pt>
                <c:pt idx="27">
                  <c:v>5.4000000000000003E-3</c:v>
                </c:pt>
                <c:pt idx="28">
                  <c:v>5.8000000000000005E-3</c:v>
                </c:pt>
                <c:pt idx="29">
                  <c:v>6.3E-3</c:v>
                </c:pt>
                <c:pt idx="30">
                  <c:v>6.7000000000000002E-3</c:v>
                </c:pt>
                <c:pt idx="31">
                  <c:v>7.0999999999999995E-3</c:v>
                </c:pt>
                <c:pt idx="32">
                  <c:v>7.6E-3</c:v>
                </c:pt>
                <c:pt idx="33">
                  <c:v>8.0000000000000002E-3</c:v>
                </c:pt>
                <c:pt idx="34">
                  <c:v>8.4000000000000012E-3</c:v>
                </c:pt>
                <c:pt idx="35">
                  <c:v>8.7999999999999988E-3</c:v>
                </c:pt>
                <c:pt idx="36">
                  <c:v>9.1999999999999998E-3</c:v>
                </c:pt>
                <c:pt idx="37">
                  <c:v>9.6000000000000009E-3</c:v>
                </c:pt>
                <c:pt idx="38">
                  <c:v>1.04E-2</c:v>
                </c:pt>
                <c:pt idx="39">
                  <c:v>1.1300000000000001E-2</c:v>
                </c:pt>
                <c:pt idx="40">
                  <c:v>1.2199999999999999E-2</c:v>
                </c:pt>
                <c:pt idx="41">
                  <c:v>1.3100000000000001E-2</c:v>
                </c:pt>
                <c:pt idx="42">
                  <c:v>1.4000000000000002E-2</c:v>
                </c:pt>
                <c:pt idx="43">
                  <c:v>1.49E-2</c:v>
                </c:pt>
                <c:pt idx="44">
                  <c:v>1.5699999999999999E-2</c:v>
                </c:pt>
                <c:pt idx="45">
                  <c:v>1.6500000000000001E-2</c:v>
                </c:pt>
                <c:pt idx="46">
                  <c:v>1.7399999999999999E-2</c:v>
                </c:pt>
                <c:pt idx="47">
                  <c:v>1.9E-2</c:v>
                </c:pt>
                <c:pt idx="48">
                  <c:v>2.0499999999999997E-2</c:v>
                </c:pt>
                <c:pt idx="49">
                  <c:v>2.1999999999999999E-2</c:v>
                </c:pt>
                <c:pt idx="50">
                  <c:v>2.35E-2</c:v>
                </c:pt>
                <c:pt idx="51">
                  <c:v>2.5000000000000001E-2</c:v>
                </c:pt>
                <c:pt idx="52">
                  <c:v>2.64E-2</c:v>
                </c:pt>
                <c:pt idx="53">
                  <c:v>2.9199999999999997E-2</c:v>
                </c:pt>
                <c:pt idx="54">
                  <c:v>3.1899999999999998E-2</c:v>
                </c:pt>
                <c:pt idx="55">
                  <c:v>3.44E-2</c:v>
                </c:pt>
                <c:pt idx="56">
                  <c:v>3.6900000000000002E-2</c:v>
                </c:pt>
                <c:pt idx="57">
                  <c:v>3.9300000000000002E-2</c:v>
                </c:pt>
                <c:pt idx="58">
                  <c:v>4.1700000000000001E-2</c:v>
                </c:pt>
                <c:pt idx="59">
                  <c:v>4.3900000000000002E-2</c:v>
                </c:pt>
                <c:pt idx="60">
                  <c:v>4.6100000000000002E-2</c:v>
                </c:pt>
                <c:pt idx="61">
                  <c:v>4.82E-2</c:v>
                </c:pt>
                <c:pt idx="62">
                  <c:v>5.0200000000000002E-2</c:v>
                </c:pt>
                <c:pt idx="63">
                  <c:v>5.21E-2</c:v>
                </c:pt>
                <c:pt idx="64">
                  <c:v>5.5800000000000002E-2</c:v>
                </c:pt>
                <c:pt idx="65">
                  <c:v>6.0100000000000001E-2</c:v>
                </c:pt>
                <c:pt idx="66">
                  <c:v>6.4100000000000004E-2</c:v>
                </c:pt>
                <c:pt idx="67">
                  <c:v>6.7900000000000002E-2</c:v>
                </c:pt>
                <c:pt idx="68">
                  <c:v>7.1399999999999991E-2</c:v>
                </c:pt>
                <c:pt idx="69">
                  <c:v>7.4700000000000003E-2</c:v>
                </c:pt>
                <c:pt idx="70">
                  <c:v>7.7800000000000008E-2</c:v>
                </c:pt>
                <c:pt idx="71">
                  <c:v>8.0800000000000011E-2</c:v>
                </c:pt>
                <c:pt idx="72">
                  <c:v>8.3499999999999991E-2</c:v>
                </c:pt>
                <c:pt idx="73">
                  <c:v>8.8700000000000001E-2</c:v>
                </c:pt>
                <c:pt idx="74">
                  <c:v>9.3300000000000008E-2</c:v>
                </c:pt>
                <c:pt idx="75">
                  <c:v>9.7599999999999992E-2</c:v>
                </c:pt>
                <c:pt idx="76">
                  <c:v>0.10149999999999999</c:v>
                </c:pt>
                <c:pt idx="77">
                  <c:v>0.10500000000000001</c:v>
                </c:pt>
                <c:pt idx="78">
                  <c:v>0.10840000000000001</c:v>
                </c:pt>
                <c:pt idx="79">
                  <c:v>0.11439999999999999</c:v>
                </c:pt>
                <c:pt idx="80">
                  <c:v>0.1196</c:v>
                </c:pt>
                <c:pt idx="81">
                  <c:v>0.1242</c:v>
                </c:pt>
                <c:pt idx="82">
                  <c:v>0.12840000000000001</c:v>
                </c:pt>
                <c:pt idx="83">
                  <c:v>0.1321</c:v>
                </c:pt>
                <c:pt idx="84">
                  <c:v>0.13540000000000002</c:v>
                </c:pt>
                <c:pt idx="85">
                  <c:v>0.1384</c:v>
                </c:pt>
                <c:pt idx="86">
                  <c:v>0.14119999999999999</c:v>
                </c:pt>
                <c:pt idx="87">
                  <c:v>0.14369999999999999</c:v>
                </c:pt>
                <c:pt idx="88">
                  <c:v>0.14610000000000001</c:v>
                </c:pt>
                <c:pt idx="89">
                  <c:v>0.1482</c:v>
                </c:pt>
                <c:pt idx="90">
                  <c:v>0.15209999999999999</c:v>
                </c:pt>
                <c:pt idx="91">
                  <c:v>0.15629999999999999</c:v>
                </c:pt>
                <c:pt idx="92">
                  <c:v>0.15989999999999999</c:v>
                </c:pt>
                <c:pt idx="93">
                  <c:v>0.16299999999999998</c:v>
                </c:pt>
                <c:pt idx="94">
                  <c:v>0.16570000000000001</c:v>
                </c:pt>
                <c:pt idx="95">
                  <c:v>0.1681</c:v>
                </c:pt>
                <c:pt idx="96">
                  <c:v>0.17030000000000001</c:v>
                </c:pt>
                <c:pt idx="97">
                  <c:v>0.17219999999999999</c:v>
                </c:pt>
                <c:pt idx="98">
                  <c:v>0.17399999999999999</c:v>
                </c:pt>
                <c:pt idx="99">
                  <c:v>0.17729999999999999</c:v>
                </c:pt>
                <c:pt idx="100">
                  <c:v>0.18009999999999998</c:v>
                </c:pt>
                <c:pt idx="101">
                  <c:v>0.18260000000000001</c:v>
                </c:pt>
                <c:pt idx="102">
                  <c:v>0.18480000000000002</c:v>
                </c:pt>
                <c:pt idx="103">
                  <c:v>0.1867</c:v>
                </c:pt>
                <c:pt idx="104">
                  <c:v>0.1885</c:v>
                </c:pt>
                <c:pt idx="105">
                  <c:v>0.1923</c:v>
                </c:pt>
                <c:pt idx="106">
                  <c:v>0.19550000000000001</c:v>
                </c:pt>
                <c:pt idx="107">
                  <c:v>0.19850000000000001</c:v>
                </c:pt>
                <c:pt idx="108">
                  <c:v>0.20119999999999999</c:v>
                </c:pt>
                <c:pt idx="109">
                  <c:v>0.20379999999999998</c:v>
                </c:pt>
                <c:pt idx="110">
                  <c:v>0.20619999999999999</c:v>
                </c:pt>
                <c:pt idx="111">
                  <c:v>0.20849999999999999</c:v>
                </c:pt>
                <c:pt idx="112">
                  <c:v>0.21070000000000003</c:v>
                </c:pt>
                <c:pt idx="113">
                  <c:v>0.21280000000000002</c:v>
                </c:pt>
                <c:pt idx="114">
                  <c:v>0.21490000000000001</c:v>
                </c:pt>
                <c:pt idx="115">
                  <c:v>0.21690000000000001</c:v>
                </c:pt>
                <c:pt idx="116">
                  <c:v>0.2225</c:v>
                </c:pt>
                <c:pt idx="117">
                  <c:v>0.2303</c:v>
                </c:pt>
                <c:pt idx="118">
                  <c:v>0.2379</c:v>
                </c:pt>
                <c:pt idx="119">
                  <c:v>0.24540000000000001</c:v>
                </c:pt>
                <c:pt idx="120">
                  <c:v>0.25290000000000001</c:v>
                </c:pt>
                <c:pt idx="121">
                  <c:v>0.26030000000000003</c:v>
                </c:pt>
                <c:pt idx="122">
                  <c:v>0.26769999999999999</c:v>
                </c:pt>
                <c:pt idx="123">
                  <c:v>0.2752</c:v>
                </c:pt>
                <c:pt idx="124">
                  <c:v>0.28260000000000002</c:v>
                </c:pt>
                <c:pt idx="125">
                  <c:v>0.30740000000000001</c:v>
                </c:pt>
                <c:pt idx="126">
                  <c:v>0.33160000000000001</c:v>
                </c:pt>
                <c:pt idx="127">
                  <c:v>0.35550000000000004</c:v>
                </c:pt>
                <c:pt idx="128">
                  <c:v>0.379</c:v>
                </c:pt>
                <c:pt idx="129">
                  <c:v>0.4022</c:v>
                </c:pt>
                <c:pt idx="130">
                  <c:v>0.42530000000000001</c:v>
                </c:pt>
                <c:pt idx="131">
                  <c:v>0.50580000000000003</c:v>
                </c:pt>
                <c:pt idx="132">
                  <c:v>0.58109999999999995</c:v>
                </c:pt>
                <c:pt idx="133">
                  <c:v>0.65329999999999999</c:v>
                </c:pt>
                <c:pt idx="134">
                  <c:v>0.72350000000000003</c:v>
                </c:pt>
                <c:pt idx="135">
                  <c:v>0.7923</c:v>
                </c:pt>
                <c:pt idx="136">
                  <c:v>0.86020000000000008</c:v>
                </c:pt>
                <c:pt idx="137">
                  <c:v>0.92759999999999998</c:v>
                </c:pt>
                <c:pt idx="138">
                  <c:v>0.99469999999999992</c:v>
                </c:pt>
                <c:pt idx="139">
                  <c:v>1.06</c:v>
                </c:pt>
                <c:pt idx="140">
                  <c:v>1.1299999999999999</c:v>
                </c:pt>
                <c:pt idx="141" formatCode="0.00">
                  <c:v>1.2</c:v>
                </c:pt>
                <c:pt idx="142" formatCode="0.00">
                  <c:v>1.45</c:v>
                </c:pt>
                <c:pt idx="143" formatCode="0.00">
                  <c:v>1.82</c:v>
                </c:pt>
                <c:pt idx="144" formatCode="0.00">
                  <c:v>2.17</c:v>
                </c:pt>
                <c:pt idx="145" formatCode="0.00">
                  <c:v>2.5099999999999998</c:v>
                </c:pt>
                <c:pt idx="146" formatCode="0.00">
                  <c:v>2.85</c:v>
                </c:pt>
                <c:pt idx="147" formatCode="0.00">
                  <c:v>3.19</c:v>
                </c:pt>
                <c:pt idx="148" formatCode="0.00">
                  <c:v>3.54</c:v>
                </c:pt>
                <c:pt idx="149" formatCode="0.00">
                  <c:v>3.89</c:v>
                </c:pt>
                <c:pt idx="150" formatCode="0.00">
                  <c:v>4.24</c:v>
                </c:pt>
                <c:pt idx="151" formatCode="0.00">
                  <c:v>5.58</c:v>
                </c:pt>
                <c:pt idx="152" formatCode="0.00">
                  <c:v>6.85</c:v>
                </c:pt>
                <c:pt idx="153" formatCode="0.00">
                  <c:v>8.1</c:v>
                </c:pt>
                <c:pt idx="154" formatCode="0.00">
                  <c:v>9.35</c:v>
                </c:pt>
                <c:pt idx="155" formatCode="0.00">
                  <c:v>10.62</c:v>
                </c:pt>
                <c:pt idx="156" formatCode="0.00">
                  <c:v>11.91</c:v>
                </c:pt>
                <c:pt idx="157" formatCode="0.00">
                  <c:v>16.649999999999999</c:v>
                </c:pt>
                <c:pt idx="158" formatCode="0.00">
                  <c:v>21.1</c:v>
                </c:pt>
                <c:pt idx="159" formatCode="0.00">
                  <c:v>25.45</c:v>
                </c:pt>
                <c:pt idx="160" formatCode="0.00">
                  <c:v>29.77</c:v>
                </c:pt>
                <c:pt idx="161" formatCode="0.00">
                  <c:v>34.11</c:v>
                </c:pt>
                <c:pt idx="162" formatCode="0.00">
                  <c:v>38.46</c:v>
                </c:pt>
                <c:pt idx="163" formatCode="0.00">
                  <c:v>42.86</c:v>
                </c:pt>
                <c:pt idx="164" formatCode="0.00">
                  <c:v>47.29</c:v>
                </c:pt>
                <c:pt idx="165" formatCode="0.00">
                  <c:v>51.77</c:v>
                </c:pt>
                <c:pt idx="166" formatCode="0.00">
                  <c:v>56.31</c:v>
                </c:pt>
                <c:pt idx="167" formatCode="0.00">
                  <c:v>60.9</c:v>
                </c:pt>
                <c:pt idx="168" formatCode="0.00">
                  <c:v>78.239999999999995</c:v>
                </c:pt>
                <c:pt idx="169" formatCode="0.00">
                  <c:v>103.14</c:v>
                </c:pt>
                <c:pt idx="170" formatCode="0.00">
                  <c:v>126.74</c:v>
                </c:pt>
                <c:pt idx="171" formatCode="0.00">
                  <c:v>149.80000000000001</c:v>
                </c:pt>
                <c:pt idx="172" formatCode="0.00">
                  <c:v>172.69</c:v>
                </c:pt>
                <c:pt idx="173" formatCode="0.00">
                  <c:v>195.6</c:v>
                </c:pt>
                <c:pt idx="174" formatCode="0.00">
                  <c:v>218.65</c:v>
                </c:pt>
                <c:pt idx="175" formatCode="0.00">
                  <c:v>241.89</c:v>
                </c:pt>
                <c:pt idx="176" formatCode="0.00">
                  <c:v>265.36</c:v>
                </c:pt>
                <c:pt idx="177" formatCode="0.00">
                  <c:v>352.81</c:v>
                </c:pt>
                <c:pt idx="178" formatCode="0.00">
                  <c:v>434.53</c:v>
                </c:pt>
                <c:pt idx="179" formatCode="0.00">
                  <c:v>513.78</c:v>
                </c:pt>
                <c:pt idx="180" formatCode="0.00">
                  <c:v>591.95000000000005</c:v>
                </c:pt>
                <c:pt idx="181" formatCode="0.00">
                  <c:v>669.74</c:v>
                </c:pt>
                <c:pt idx="182" formatCode="0.00">
                  <c:v>747.54</c:v>
                </c:pt>
                <c:pt idx="183" formatCode="0.00">
                  <c:v>1030</c:v>
                </c:pt>
                <c:pt idx="184" formatCode="0.00">
                  <c:v>1290</c:v>
                </c:pt>
                <c:pt idx="185" formatCode="0.00">
                  <c:v>1550</c:v>
                </c:pt>
                <c:pt idx="186" formatCode="0.00">
                  <c:v>1790</c:v>
                </c:pt>
                <c:pt idx="187" formatCode="0.00">
                  <c:v>2040</c:v>
                </c:pt>
                <c:pt idx="188" formatCode="0.00">
                  <c:v>2280</c:v>
                </c:pt>
                <c:pt idx="189" formatCode="0.00">
                  <c:v>2520</c:v>
                </c:pt>
                <c:pt idx="190" formatCode="0.00">
                  <c:v>2760</c:v>
                </c:pt>
                <c:pt idx="191" formatCode="0.0">
                  <c:v>3000</c:v>
                </c:pt>
                <c:pt idx="192" formatCode="0.0">
                  <c:v>3240</c:v>
                </c:pt>
                <c:pt idx="193" formatCode="0.0">
                  <c:v>3480</c:v>
                </c:pt>
                <c:pt idx="194" formatCode="0.0">
                  <c:v>4370</c:v>
                </c:pt>
                <c:pt idx="195" formatCode="0.0">
                  <c:v>5600</c:v>
                </c:pt>
                <c:pt idx="196" formatCode="0.0">
                  <c:v>6730</c:v>
                </c:pt>
                <c:pt idx="197" formatCode="0.0">
                  <c:v>7790</c:v>
                </c:pt>
                <c:pt idx="198" formatCode="0.0">
                  <c:v>8800</c:v>
                </c:pt>
                <c:pt idx="199" formatCode="0.0">
                  <c:v>9780</c:v>
                </c:pt>
                <c:pt idx="200" formatCode="0.0">
                  <c:v>10730</c:v>
                </c:pt>
                <c:pt idx="201" formatCode="0.0">
                  <c:v>11650</c:v>
                </c:pt>
                <c:pt idx="202" formatCode="0.0">
                  <c:v>12550</c:v>
                </c:pt>
                <c:pt idx="203" formatCode="0.0">
                  <c:v>15810</c:v>
                </c:pt>
                <c:pt idx="204" formatCode="0.0">
                  <c:v>18700</c:v>
                </c:pt>
                <c:pt idx="205" formatCode="0.0">
                  <c:v>21350</c:v>
                </c:pt>
                <c:pt idx="206" formatCode="0.0">
                  <c:v>23820</c:v>
                </c:pt>
                <c:pt idx="207" formatCode="0.0">
                  <c:v>26150</c:v>
                </c:pt>
                <c:pt idx="208" formatCode="0.0">
                  <c:v>28370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srim7Be_Si!$P$20:$P$228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1.4E-3</c:v>
                </c:pt>
                <c:pt idx="8">
                  <c:v>1.5E-3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2.8E-3</c:v>
                </c:pt>
                <c:pt idx="22">
                  <c:v>3.0000000000000001E-3</c:v>
                </c:pt>
                <c:pt idx="23">
                  <c:v>3.2000000000000002E-3</c:v>
                </c:pt>
                <c:pt idx="24">
                  <c:v>3.4000000000000002E-3</c:v>
                </c:pt>
                <c:pt idx="25">
                  <c:v>3.5999999999999999E-3</c:v>
                </c:pt>
                <c:pt idx="26">
                  <c:v>3.8E-3</c:v>
                </c:pt>
                <c:pt idx="27">
                  <c:v>4.1000000000000003E-3</c:v>
                </c:pt>
                <c:pt idx="28">
                  <c:v>4.4999999999999997E-3</c:v>
                </c:pt>
                <c:pt idx="29">
                  <c:v>4.8000000000000004E-3</c:v>
                </c:pt>
                <c:pt idx="30">
                  <c:v>5.0999999999999995E-3</c:v>
                </c:pt>
                <c:pt idx="31">
                  <c:v>5.4000000000000003E-3</c:v>
                </c:pt>
                <c:pt idx="32">
                  <c:v>5.7000000000000002E-3</c:v>
                </c:pt>
                <c:pt idx="33">
                  <c:v>6.0000000000000001E-3</c:v>
                </c:pt>
                <c:pt idx="34">
                  <c:v>6.3E-3</c:v>
                </c:pt>
                <c:pt idx="35">
                  <c:v>6.6E-3</c:v>
                </c:pt>
                <c:pt idx="36">
                  <c:v>6.9000000000000008E-3</c:v>
                </c:pt>
                <c:pt idx="37">
                  <c:v>7.1999999999999998E-3</c:v>
                </c:pt>
                <c:pt idx="38">
                  <c:v>7.7000000000000002E-3</c:v>
                </c:pt>
                <c:pt idx="39">
                  <c:v>8.4000000000000012E-3</c:v>
                </c:pt>
                <c:pt idx="40">
                  <c:v>9.1000000000000004E-3</c:v>
                </c:pt>
                <c:pt idx="41">
                  <c:v>9.7999999999999997E-3</c:v>
                </c:pt>
                <c:pt idx="42">
                  <c:v>1.04E-2</c:v>
                </c:pt>
                <c:pt idx="43">
                  <c:v>1.11E-2</c:v>
                </c:pt>
                <c:pt idx="44">
                  <c:v>1.17E-2</c:v>
                </c:pt>
                <c:pt idx="45">
                  <c:v>1.24E-2</c:v>
                </c:pt>
                <c:pt idx="46">
                  <c:v>1.3000000000000001E-2</c:v>
                </c:pt>
                <c:pt idx="47">
                  <c:v>1.4199999999999999E-2</c:v>
                </c:pt>
                <c:pt idx="48">
                  <c:v>1.54E-2</c:v>
                </c:pt>
                <c:pt idx="49">
                  <c:v>1.66E-2</c:v>
                </c:pt>
                <c:pt idx="50">
                  <c:v>1.78E-2</c:v>
                </c:pt>
                <c:pt idx="51">
                  <c:v>1.89E-2</c:v>
                </c:pt>
                <c:pt idx="52">
                  <c:v>2.01E-2</c:v>
                </c:pt>
                <c:pt idx="53">
                  <c:v>2.23E-2</c:v>
                </c:pt>
                <c:pt idx="54">
                  <c:v>2.4500000000000001E-2</c:v>
                </c:pt>
                <c:pt idx="55">
                  <c:v>2.6600000000000002E-2</c:v>
                </c:pt>
                <c:pt idx="56">
                  <c:v>2.8699999999999996E-2</c:v>
                </c:pt>
                <c:pt idx="57">
                  <c:v>3.0699999999999998E-2</c:v>
                </c:pt>
                <c:pt idx="58">
                  <c:v>3.2600000000000004E-2</c:v>
                </c:pt>
                <c:pt idx="59">
                  <c:v>3.4599999999999999E-2</c:v>
                </c:pt>
                <c:pt idx="60">
                  <c:v>3.6499999999999998E-2</c:v>
                </c:pt>
                <c:pt idx="61">
                  <c:v>3.8300000000000001E-2</c:v>
                </c:pt>
                <c:pt idx="62">
                  <c:v>4.0100000000000004E-2</c:v>
                </c:pt>
                <c:pt idx="63">
                  <c:v>4.19E-2</c:v>
                </c:pt>
                <c:pt idx="64">
                  <c:v>4.53E-2</c:v>
                </c:pt>
                <c:pt idx="65">
                  <c:v>4.9399999999999999E-2</c:v>
                </c:pt>
                <c:pt idx="66">
                  <c:v>5.33E-2</c:v>
                </c:pt>
                <c:pt idx="67">
                  <c:v>5.6899999999999992E-2</c:v>
                </c:pt>
                <c:pt idx="68">
                  <c:v>6.0499999999999998E-2</c:v>
                </c:pt>
                <c:pt idx="69">
                  <c:v>6.3799999999999996E-2</c:v>
                </c:pt>
                <c:pt idx="70">
                  <c:v>6.7000000000000004E-2</c:v>
                </c:pt>
                <c:pt idx="71">
                  <c:v>7.0099999999999996E-2</c:v>
                </c:pt>
                <c:pt idx="72">
                  <c:v>7.3099999999999998E-2</c:v>
                </c:pt>
                <c:pt idx="73">
                  <c:v>7.8700000000000006E-2</c:v>
                </c:pt>
                <c:pt idx="74">
                  <c:v>8.3999999999999991E-2</c:v>
                </c:pt>
                <c:pt idx="75">
                  <c:v>8.8800000000000004E-2</c:v>
                </c:pt>
                <c:pt idx="76">
                  <c:v>9.3400000000000011E-2</c:v>
                </c:pt>
                <c:pt idx="77">
                  <c:v>9.7699999999999995E-2</c:v>
                </c:pt>
                <c:pt idx="78">
                  <c:v>0.1018</c:v>
                </c:pt>
                <c:pt idx="79">
                  <c:v>0.10929999999999999</c:v>
                </c:pt>
                <c:pt idx="80">
                  <c:v>0.1162</c:v>
                </c:pt>
                <c:pt idx="81">
                  <c:v>0.12239999999999999</c:v>
                </c:pt>
                <c:pt idx="82">
                  <c:v>0.12809999999999999</c:v>
                </c:pt>
                <c:pt idx="83">
                  <c:v>0.1333</c:v>
                </c:pt>
                <c:pt idx="84">
                  <c:v>0.13819999999999999</c:v>
                </c:pt>
                <c:pt idx="85">
                  <c:v>0.14269999999999999</c:v>
                </c:pt>
                <c:pt idx="86">
                  <c:v>0.1469</c:v>
                </c:pt>
                <c:pt idx="87">
                  <c:v>0.15089999999999998</c:v>
                </c:pt>
                <c:pt idx="88">
                  <c:v>0.15460000000000002</c:v>
                </c:pt>
                <c:pt idx="89">
                  <c:v>0.158</c:v>
                </c:pt>
                <c:pt idx="90">
                  <c:v>0.16439999999999999</c:v>
                </c:pt>
                <c:pt idx="91">
                  <c:v>0.1714</c:v>
                </c:pt>
                <c:pt idx="92">
                  <c:v>0.17760000000000001</c:v>
                </c:pt>
                <c:pt idx="93">
                  <c:v>0.18309999999999998</c:v>
                </c:pt>
                <c:pt idx="94">
                  <c:v>0.188</c:v>
                </c:pt>
                <c:pt idx="95">
                  <c:v>0.1925</c:v>
                </c:pt>
                <c:pt idx="96">
                  <c:v>0.1966</c:v>
                </c:pt>
                <c:pt idx="97">
                  <c:v>0.20039999999999999</c:v>
                </c:pt>
                <c:pt idx="98">
                  <c:v>0.20379999999999998</c:v>
                </c:pt>
                <c:pt idx="99">
                  <c:v>0.21010000000000001</c:v>
                </c:pt>
                <c:pt idx="100">
                  <c:v>0.21560000000000001</c:v>
                </c:pt>
                <c:pt idx="101">
                  <c:v>0.2205</c:v>
                </c:pt>
                <c:pt idx="102">
                  <c:v>0.22490000000000002</c:v>
                </c:pt>
                <c:pt idx="103">
                  <c:v>0.22890000000000002</c:v>
                </c:pt>
                <c:pt idx="104">
                  <c:v>0.23269999999999999</c:v>
                </c:pt>
                <c:pt idx="105">
                  <c:v>0.2394</c:v>
                </c:pt>
                <c:pt idx="106">
                  <c:v>0.24529999999999999</c:v>
                </c:pt>
                <c:pt idx="107">
                  <c:v>0.25070000000000003</c:v>
                </c:pt>
                <c:pt idx="108">
                  <c:v>0.25569999999999998</c:v>
                </c:pt>
                <c:pt idx="109">
                  <c:v>0.26030000000000003</c:v>
                </c:pt>
                <c:pt idx="110">
                  <c:v>0.26469999999999999</c:v>
                </c:pt>
                <c:pt idx="111">
                  <c:v>0.26880000000000004</c:v>
                </c:pt>
                <c:pt idx="112">
                  <c:v>0.27280000000000004</c:v>
                </c:pt>
                <c:pt idx="113">
                  <c:v>0.27660000000000001</c:v>
                </c:pt>
                <c:pt idx="114">
                  <c:v>0.28029999999999999</c:v>
                </c:pt>
                <c:pt idx="115">
                  <c:v>0.2838</c:v>
                </c:pt>
                <c:pt idx="116">
                  <c:v>0.2908</c:v>
                </c:pt>
                <c:pt idx="117">
                  <c:v>0.29910000000000003</c:v>
                </c:pt>
                <c:pt idx="118">
                  <c:v>0.30710000000000004</c:v>
                </c:pt>
                <c:pt idx="119">
                  <c:v>0.315</c:v>
                </c:pt>
                <c:pt idx="120">
                  <c:v>0.32269999999999999</c:v>
                </c:pt>
                <c:pt idx="121">
                  <c:v>0.33039999999999997</c:v>
                </c:pt>
                <c:pt idx="122">
                  <c:v>0.33799999999999997</c:v>
                </c:pt>
                <c:pt idx="123">
                  <c:v>0.34560000000000002</c:v>
                </c:pt>
                <c:pt idx="124">
                  <c:v>0.35320000000000001</c:v>
                </c:pt>
                <c:pt idx="125">
                  <c:v>0.36840000000000001</c:v>
                </c:pt>
                <c:pt idx="126">
                  <c:v>0.38370000000000004</c:v>
                </c:pt>
                <c:pt idx="127">
                  <c:v>0.39910000000000001</c:v>
                </c:pt>
                <c:pt idx="128">
                  <c:v>0.41479999999999995</c:v>
                </c:pt>
                <c:pt idx="129">
                  <c:v>0.43070000000000003</c:v>
                </c:pt>
                <c:pt idx="130">
                  <c:v>0.44679999999999997</c:v>
                </c:pt>
                <c:pt idx="131">
                  <c:v>0.4798</c:v>
                </c:pt>
                <c:pt idx="132">
                  <c:v>0.51380000000000003</c:v>
                </c:pt>
                <c:pt idx="133">
                  <c:v>0.54880000000000007</c:v>
                </c:pt>
                <c:pt idx="134">
                  <c:v>0.58489999999999998</c:v>
                </c:pt>
                <c:pt idx="135">
                  <c:v>0.62190000000000001</c:v>
                </c:pt>
                <c:pt idx="136">
                  <c:v>0.66010000000000002</c:v>
                </c:pt>
                <c:pt idx="137">
                  <c:v>0.69920000000000004</c:v>
                </c:pt>
                <c:pt idx="138">
                  <c:v>0.73940000000000006</c:v>
                </c:pt>
                <c:pt idx="139">
                  <c:v>0.78079999999999994</c:v>
                </c:pt>
                <c:pt idx="140">
                  <c:v>0.8234999999999999</c:v>
                </c:pt>
                <c:pt idx="141">
                  <c:v>0.86739999999999995</c:v>
                </c:pt>
                <c:pt idx="142">
                  <c:v>0.95920000000000005</c:v>
                </c:pt>
                <c:pt idx="143">
                  <c:v>1.08</c:v>
                </c:pt>
                <c:pt idx="144">
                  <c:v>1.21</c:v>
                </c:pt>
                <c:pt idx="145">
                  <c:v>1.35</c:v>
                </c:pt>
                <c:pt idx="146">
                  <c:v>1.5</c:v>
                </c:pt>
                <c:pt idx="147">
                  <c:v>1.65</c:v>
                </c:pt>
                <c:pt idx="148">
                  <c:v>1.82</c:v>
                </c:pt>
                <c:pt idx="149">
                  <c:v>1.99</c:v>
                </c:pt>
                <c:pt idx="150">
                  <c:v>2.17</c:v>
                </c:pt>
                <c:pt idx="151">
                  <c:v>2.57</c:v>
                </c:pt>
                <c:pt idx="152" formatCode="0.00">
                  <c:v>2.99</c:v>
                </c:pt>
                <c:pt idx="153" formatCode="0.00">
                  <c:v>3.46</c:v>
                </c:pt>
                <c:pt idx="154" formatCode="0.00">
                  <c:v>3.96</c:v>
                </c:pt>
                <c:pt idx="155" formatCode="0.00">
                  <c:v>4.5</c:v>
                </c:pt>
                <c:pt idx="156" formatCode="0.00">
                  <c:v>5.08</c:v>
                </c:pt>
                <c:pt idx="157" formatCode="0.00">
                  <c:v>6.33</c:v>
                </c:pt>
                <c:pt idx="158" formatCode="0.00">
                  <c:v>7.73</c:v>
                </c:pt>
                <c:pt idx="159" formatCode="0.00">
                  <c:v>9.25</c:v>
                </c:pt>
                <c:pt idx="160" formatCode="0.00">
                  <c:v>10.91</c:v>
                </c:pt>
                <c:pt idx="161" formatCode="0.00">
                  <c:v>12.68</c:v>
                </c:pt>
                <c:pt idx="162" formatCode="0.00">
                  <c:v>14.57</c:v>
                </c:pt>
                <c:pt idx="163" formatCode="0.00">
                  <c:v>16.579999999999998</c:v>
                </c:pt>
                <c:pt idx="164" formatCode="0.00">
                  <c:v>18.68</c:v>
                </c:pt>
                <c:pt idx="165" formatCode="0.00">
                  <c:v>20.9</c:v>
                </c:pt>
                <c:pt idx="166" formatCode="0.00">
                  <c:v>23.22</c:v>
                </c:pt>
                <c:pt idx="167" formatCode="0.00">
                  <c:v>25.64</c:v>
                </c:pt>
                <c:pt idx="168" formatCode="0.00">
                  <c:v>30.79</c:v>
                </c:pt>
                <c:pt idx="169" formatCode="0.00">
                  <c:v>37.82</c:v>
                </c:pt>
                <c:pt idx="170" formatCode="0.00">
                  <c:v>45.47</c:v>
                </c:pt>
                <c:pt idx="171" formatCode="0.00">
                  <c:v>53.73</c:v>
                </c:pt>
                <c:pt idx="172" formatCode="0.00">
                  <c:v>62.57</c:v>
                </c:pt>
                <c:pt idx="173" formatCode="0.00">
                  <c:v>71.97</c:v>
                </c:pt>
                <c:pt idx="174" formatCode="0.00">
                  <c:v>81.92</c:v>
                </c:pt>
                <c:pt idx="175" formatCode="0.00">
                  <c:v>92.4</c:v>
                </c:pt>
                <c:pt idx="176" formatCode="0.00">
                  <c:v>103.41</c:v>
                </c:pt>
                <c:pt idx="177" formatCode="0.00">
                  <c:v>126.96</c:v>
                </c:pt>
                <c:pt idx="178" formatCode="0.00">
                  <c:v>152.47</c:v>
                </c:pt>
                <c:pt idx="179" formatCode="0.00">
                  <c:v>179.84</c:v>
                </c:pt>
                <c:pt idx="180" formatCode="0.00">
                  <c:v>209</c:v>
                </c:pt>
                <c:pt idx="181" formatCode="0.00">
                  <c:v>239.88</c:v>
                </c:pt>
                <c:pt idx="182" formatCode="0.00">
                  <c:v>272.39999999999998</c:v>
                </c:pt>
                <c:pt idx="183" formatCode="0.00">
                  <c:v>342.16</c:v>
                </c:pt>
                <c:pt idx="184" formatCode="0.00">
                  <c:v>417.8</c:v>
                </c:pt>
                <c:pt idx="185" formatCode="0.00">
                  <c:v>498.88</c:v>
                </c:pt>
                <c:pt idx="186" formatCode="0.00">
                  <c:v>585.02</c:v>
                </c:pt>
                <c:pt idx="187" formatCode="0.00">
                  <c:v>675.86</c:v>
                </c:pt>
                <c:pt idx="188" formatCode="0.00">
                  <c:v>771.08</c:v>
                </c:pt>
                <c:pt idx="189" formatCode="0.00">
                  <c:v>870.37</c:v>
                </c:pt>
                <c:pt idx="190" formatCode="0.00">
                  <c:v>973.47</c:v>
                </c:pt>
                <c:pt idx="191" formatCode="0.0">
                  <c:v>1080</c:v>
                </c:pt>
                <c:pt idx="192" formatCode="0.0">
                  <c:v>1190</c:v>
                </c:pt>
                <c:pt idx="193" formatCode="0.0">
                  <c:v>1300</c:v>
                </c:pt>
                <c:pt idx="194" formatCode="0.0">
                  <c:v>1540</c:v>
                </c:pt>
                <c:pt idx="195" formatCode="0.0">
                  <c:v>1840</c:v>
                </c:pt>
                <c:pt idx="196" formatCode="0.0">
                  <c:v>2170</c:v>
                </c:pt>
                <c:pt idx="197" formatCode="0.0">
                  <c:v>2500</c:v>
                </c:pt>
                <c:pt idx="198" formatCode="0.0">
                  <c:v>2840</c:v>
                </c:pt>
                <c:pt idx="199" formatCode="0.0">
                  <c:v>3190</c:v>
                </c:pt>
                <c:pt idx="200" formatCode="0.0">
                  <c:v>3540</c:v>
                </c:pt>
                <c:pt idx="201" formatCode="0.0">
                  <c:v>3900</c:v>
                </c:pt>
                <c:pt idx="202" formatCode="0.0">
                  <c:v>4260</c:v>
                </c:pt>
                <c:pt idx="203" formatCode="0.0">
                  <c:v>5000</c:v>
                </c:pt>
                <c:pt idx="204" formatCode="0.0">
                  <c:v>5750</c:v>
                </c:pt>
                <c:pt idx="205" formatCode="0.0">
                  <c:v>6490</c:v>
                </c:pt>
                <c:pt idx="206" formatCode="0.0">
                  <c:v>7240</c:v>
                </c:pt>
                <c:pt idx="207" formatCode="0.0">
                  <c:v>7990</c:v>
                </c:pt>
                <c:pt idx="208" formatCode="0.0">
                  <c:v>8730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67968"/>
        <c:axId val="479968360"/>
      </c:scatterChart>
      <c:valAx>
        <c:axId val="4799679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68360"/>
        <c:crosses val="autoZero"/>
        <c:crossBetween val="midCat"/>
        <c:majorUnit val="10"/>
      </c:valAx>
      <c:valAx>
        <c:axId val="47996836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679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srim7Be_Havar!$P$5</c:f>
          <c:strCache>
            <c:ptCount val="1"/>
            <c:pt idx="0">
              <c:v>srim7Be_Havar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srim7Be_Havar!$D$20:$D$228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srim7Be_Havar!$J$20:$J$228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5.0000000000000001E-4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6.9999999999999999E-4</c:v>
                </c:pt>
                <c:pt idx="9">
                  <c:v>8.0000000000000004E-4</c:v>
                </c:pt>
                <c:pt idx="10">
                  <c:v>8.0000000000000004E-4</c:v>
                </c:pt>
                <c:pt idx="11">
                  <c:v>8.0000000000000004E-4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1E-3</c:v>
                </c:pt>
                <c:pt idx="15">
                  <c:v>1.0999999999999998E-3</c:v>
                </c:pt>
                <c:pt idx="16">
                  <c:v>1.2000000000000001E-3</c:v>
                </c:pt>
                <c:pt idx="17">
                  <c:v>1.2000000000000001E-3</c:v>
                </c:pt>
                <c:pt idx="18">
                  <c:v>1.2999999999999999E-3</c:v>
                </c:pt>
                <c:pt idx="19">
                  <c:v>1.2999999999999999E-3</c:v>
                </c:pt>
                <c:pt idx="20">
                  <c:v>1.4E-3</c:v>
                </c:pt>
                <c:pt idx="21">
                  <c:v>1.5E-3</c:v>
                </c:pt>
                <c:pt idx="22">
                  <c:v>1.6000000000000001E-3</c:v>
                </c:pt>
                <c:pt idx="23">
                  <c:v>1.7000000000000001E-3</c:v>
                </c:pt>
                <c:pt idx="24">
                  <c:v>1.9E-3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2.3E-3</c:v>
                </c:pt>
                <c:pt idx="28">
                  <c:v>2.5000000000000001E-3</c:v>
                </c:pt>
                <c:pt idx="29">
                  <c:v>2.7000000000000001E-3</c:v>
                </c:pt>
                <c:pt idx="30">
                  <c:v>2.9000000000000002E-3</c:v>
                </c:pt>
                <c:pt idx="31">
                  <c:v>3.0999999999999999E-3</c:v>
                </c:pt>
                <c:pt idx="32">
                  <c:v>3.3E-3</c:v>
                </c:pt>
                <c:pt idx="33">
                  <c:v>3.5000000000000005E-3</c:v>
                </c:pt>
                <c:pt idx="34">
                  <c:v>3.6999999999999997E-3</c:v>
                </c:pt>
                <c:pt idx="35">
                  <c:v>3.8999999999999998E-3</c:v>
                </c:pt>
                <c:pt idx="36">
                  <c:v>4.1000000000000003E-3</c:v>
                </c:pt>
                <c:pt idx="37">
                  <c:v>4.3E-3</c:v>
                </c:pt>
                <c:pt idx="38">
                  <c:v>4.7000000000000002E-3</c:v>
                </c:pt>
                <c:pt idx="39">
                  <c:v>5.1999999999999998E-3</c:v>
                </c:pt>
                <c:pt idx="40">
                  <c:v>5.7000000000000002E-3</c:v>
                </c:pt>
                <c:pt idx="41">
                  <c:v>6.0999999999999995E-3</c:v>
                </c:pt>
                <c:pt idx="42">
                  <c:v>6.6E-3</c:v>
                </c:pt>
                <c:pt idx="43">
                  <c:v>7.0999999999999995E-3</c:v>
                </c:pt>
                <c:pt idx="44">
                  <c:v>7.6E-3</c:v>
                </c:pt>
                <c:pt idx="45">
                  <c:v>8.0999999999999996E-3</c:v>
                </c:pt>
                <c:pt idx="46">
                  <c:v>8.5000000000000006E-3</c:v>
                </c:pt>
                <c:pt idx="47">
                  <c:v>9.4999999999999998E-3</c:v>
                </c:pt>
                <c:pt idx="48">
                  <c:v>1.0499999999999999E-2</c:v>
                </c:pt>
                <c:pt idx="49">
                  <c:v>1.14E-2</c:v>
                </c:pt>
                <c:pt idx="50">
                  <c:v>1.24E-2</c:v>
                </c:pt>
                <c:pt idx="51">
                  <c:v>1.34E-2</c:v>
                </c:pt>
                <c:pt idx="52">
                  <c:v>1.4299999999999998E-2</c:v>
                </c:pt>
                <c:pt idx="53">
                  <c:v>1.6300000000000002E-2</c:v>
                </c:pt>
                <c:pt idx="54">
                  <c:v>1.83E-2</c:v>
                </c:pt>
                <c:pt idx="55">
                  <c:v>2.0300000000000002E-2</c:v>
                </c:pt>
                <c:pt idx="56">
                  <c:v>2.23E-2</c:v>
                </c:pt>
                <c:pt idx="57">
                  <c:v>2.4299999999999999E-2</c:v>
                </c:pt>
                <c:pt idx="58">
                  <c:v>2.63E-2</c:v>
                </c:pt>
                <c:pt idx="59">
                  <c:v>2.8299999999999999E-2</c:v>
                </c:pt>
                <c:pt idx="60">
                  <c:v>3.04E-2</c:v>
                </c:pt>
                <c:pt idx="61">
                  <c:v>3.2500000000000001E-2</c:v>
                </c:pt>
                <c:pt idx="62">
                  <c:v>3.4599999999999999E-2</c:v>
                </c:pt>
                <c:pt idx="63">
                  <c:v>3.6699999999999997E-2</c:v>
                </c:pt>
                <c:pt idx="64">
                  <c:v>4.0999999999999995E-2</c:v>
                </c:pt>
                <c:pt idx="65">
                  <c:v>4.6300000000000001E-2</c:v>
                </c:pt>
                <c:pt idx="66">
                  <c:v>5.1500000000000004E-2</c:v>
                </c:pt>
                <c:pt idx="67">
                  <c:v>5.6699999999999993E-2</c:v>
                </c:pt>
                <c:pt idx="68">
                  <c:v>6.1800000000000001E-2</c:v>
                </c:pt>
                <c:pt idx="69">
                  <c:v>6.6799999999999998E-2</c:v>
                </c:pt>
                <c:pt idx="70">
                  <c:v>7.17E-2</c:v>
                </c:pt>
                <c:pt idx="71">
                  <c:v>7.6600000000000001E-2</c:v>
                </c:pt>
                <c:pt idx="72">
                  <c:v>8.14E-2</c:v>
                </c:pt>
                <c:pt idx="73">
                  <c:v>9.0800000000000006E-2</c:v>
                </c:pt>
                <c:pt idx="74">
                  <c:v>0.1</c:v>
                </c:pt>
                <c:pt idx="75">
                  <c:v>0.10900000000000001</c:v>
                </c:pt>
                <c:pt idx="76">
                  <c:v>0.11779999999999999</c:v>
                </c:pt>
                <c:pt idx="77">
                  <c:v>0.12640000000000001</c:v>
                </c:pt>
                <c:pt idx="78">
                  <c:v>0.1348</c:v>
                </c:pt>
                <c:pt idx="79">
                  <c:v>0.15129999999999999</c:v>
                </c:pt>
                <c:pt idx="80">
                  <c:v>0.1671</c:v>
                </c:pt>
                <c:pt idx="81">
                  <c:v>0.18240000000000001</c:v>
                </c:pt>
                <c:pt idx="82">
                  <c:v>0.1973</c:v>
                </c:pt>
                <c:pt idx="83">
                  <c:v>0.21179999999999999</c:v>
                </c:pt>
                <c:pt idx="84">
                  <c:v>0.2258</c:v>
                </c:pt>
                <c:pt idx="85">
                  <c:v>0.23959999999999998</c:v>
                </c:pt>
                <c:pt idx="86">
                  <c:v>0.253</c:v>
                </c:pt>
                <c:pt idx="87">
                  <c:v>0.2661</c:v>
                </c:pt>
                <c:pt idx="88">
                  <c:v>0.27890000000000004</c:v>
                </c:pt>
                <c:pt idx="89">
                  <c:v>0.29149999999999998</c:v>
                </c:pt>
                <c:pt idx="90" formatCode="0.00">
                  <c:v>0.31589999999999996</c:v>
                </c:pt>
                <c:pt idx="91" formatCode="0.00">
                  <c:v>0.3453</c:v>
                </c:pt>
                <c:pt idx="92" formatCode="0.00">
                  <c:v>0.3735</c:v>
                </c:pt>
                <c:pt idx="93" formatCode="0.00">
                  <c:v>0.40069999999999995</c:v>
                </c:pt>
                <c:pt idx="94" formatCode="0.00">
                  <c:v>0.42699999999999994</c:v>
                </c:pt>
                <c:pt idx="95" formatCode="0.00">
                  <c:v>0.4526</c:v>
                </c:pt>
                <c:pt idx="96" formatCode="0.00">
                  <c:v>0.47729999999999995</c:v>
                </c:pt>
                <c:pt idx="97" formatCode="0.00">
                  <c:v>0.50140000000000007</c:v>
                </c:pt>
                <c:pt idx="98" formatCode="0.00">
                  <c:v>0.52489999999999992</c:v>
                </c:pt>
                <c:pt idx="99" formatCode="0.00">
                  <c:v>0.57009999999999994</c:v>
                </c:pt>
                <c:pt idx="100" formatCode="0.00">
                  <c:v>0.61319999999999997</c:v>
                </c:pt>
                <c:pt idx="101" formatCode="0.00">
                  <c:v>0.65449999999999997</c:v>
                </c:pt>
                <c:pt idx="102" formatCode="0.00">
                  <c:v>0.69429999999999992</c:v>
                </c:pt>
                <c:pt idx="103" formatCode="0.00">
                  <c:v>0.73270000000000002</c:v>
                </c:pt>
                <c:pt idx="104" formatCode="0.00">
                  <c:v>0.76980000000000004</c:v>
                </c:pt>
                <c:pt idx="105" formatCode="0.00">
                  <c:v>0.84109999999999996</c:v>
                </c:pt>
                <c:pt idx="106" formatCode="0.00">
                  <c:v>0.90890000000000004</c:v>
                </c:pt>
                <c:pt idx="107" formatCode="0.00">
                  <c:v>0.97409999999999997</c:v>
                </c:pt>
                <c:pt idx="108" formatCode="0.00">
                  <c:v>1.04</c:v>
                </c:pt>
                <c:pt idx="109" formatCode="0.00">
                  <c:v>1.1000000000000001</c:v>
                </c:pt>
                <c:pt idx="110" formatCode="0.00">
                  <c:v>1.1599999999999999</c:v>
                </c:pt>
                <c:pt idx="111" formatCode="0.00">
                  <c:v>1.22</c:v>
                </c:pt>
                <c:pt idx="112" formatCode="0.00">
                  <c:v>1.27</c:v>
                </c:pt>
                <c:pt idx="113" formatCode="0.00">
                  <c:v>1.33</c:v>
                </c:pt>
                <c:pt idx="114" formatCode="0.00">
                  <c:v>1.39</c:v>
                </c:pt>
                <c:pt idx="115" formatCode="0.00">
                  <c:v>1.44</c:v>
                </c:pt>
                <c:pt idx="116" formatCode="0.00">
                  <c:v>1.55</c:v>
                </c:pt>
                <c:pt idx="117" formatCode="0.00">
                  <c:v>1.69</c:v>
                </c:pt>
                <c:pt idx="118" formatCode="0.00">
                  <c:v>1.83</c:v>
                </c:pt>
                <c:pt idx="119" formatCode="0.00">
                  <c:v>1.96</c:v>
                </c:pt>
                <c:pt idx="120" formatCode="0.00">
                  <c:v>2.1</c:v>
                </c:pt>
                <c:pt idx="121" formatCode="0.00">
                  <c:v>2.2400000000000002</c:v>
                </c:pt>
                <c:pt idx="122" formatCode="0.00">
                  <c:v>2.38</c:v>
                </c:pt>
                <c:pt idx="123" formatCode="0.00">
                  <c:v>2.52</c:v>
                </c:pt>
                <c:pt idx="124" formatCode="0.00">
                  <c:v>2.66</c:v>
                </c:pt>
                <c:pt idx="125" formatCode="0.00">
                  <c:v>2.94</c:v>
                </c:pt>
                <c:pt idx="126" formatCode="0.00">
                  <c:v>3.24</c:v>
                </c:pt>
                <c:pt idx="127" formatCode="0.00">
                  <c:v>3.54</c:v>
                </c:pt>
                <c:pt idx="128" formatCode="0.00">
                  <c:v>3.85</c:v>
                </c:pt>
                <c:pt idx="129" formatCode="0.00">
                  <c:v>4.16</c:v>
                </c:pt>
                <c:pt idx="130" formatCode="0.00">
                  <c:v>4.49</c:v>
                </c:pt>
                <c:pt idx="131" formatCode="0.00">
                  <c:v>5.16</c:v>
                </c:pt>
                <c:pt idx="132" formatCode="0.00">
                  <c:v>5.87</c:v>
                </c:pt>
                <c:pt idx="133" formatCode="0.00">
                  <c:v>6.61</c:v>
                </c:pt>
                <c:pt idx="134" formatCode="0.00">
                  <c:v>7.38</c:v>
                </c:pt>
                <c:pt idx="135" formatCode="0.00">
                  <c:v>8.19</c:v>
                </c:pt>
                <c:pt idx="136" formatCode="0.00">
                  <c:v>9.0399999999999991</c:v>
                </c:pt>
                <c:pt idx="137" formatCode="0.00">
                  <c:v>9.92</c:v>
                </c:pt>
                <c:pt idx="138" formatCode="0.00">
                  <c:v>10.84</c:v>
                </c:pt>
                <c:pt idx="139" formatCode="0.00">
                  <c:v>11.78</c:v>
                </c:pt>
                <c:pt idx="140" formatCode="0.00">
                  <c:v>12.76</c:v>
                </c:pt>
                <c:pt idx="141" formatCode="0.00">
                  <c:v>13.78</c:v>
                </c:pt>
                <c:pt idx="142" formatCode="0.00">
                  <c:v>15.91</c:v>
                </c:pt>
                <c:pt idx="143" formatCode="0.00">
                  <c:v>18.77</c:v>
                </c:pt>
                <c:pt idx="144" formatCode="0.00">
                  <c:v>21.84</c:v>
                </c:pt>
                <c:pt idx="145" formatCode="0.00">
                  <c:v>25.12</c:v>
                </c:pt>
                <c:pt idx="146" formatCode="0.00">
                  <c:v>28.62</c:v>
                </c:pt>
                <c:pt idx="147" formatCode="0.00">
                  <c:v>32.33</c:v>
                </c:pt>
                <c:pt idx="148" formatCode="0.00">
                  <c:v>36.26</c:v>
                </c:pt>
                <c:pt idx="149" formatCode="0.00">
                  <c:v>40.39</c:v>
                </c:pt>
                <c:pt idx="150" formatCode="0.00">
                  <c:v>44.74</c:v>
                </c:pt>
                <c:pt idx="151" formatCode="0.00">
                  <c:v>54.06</c:v>
                </c:pt>
                <c:pt idx="152" formatCode="0.00">
                  <c:v>64.19</c:v>
                </c:pt>
                <c:pt idx="153" formatCode="0.00">
                  <c:v>75.14</c:v>
                </c:pt>
                <c:pt idx="154" formatCode="0.00">
                  <c:v>86.87</c:v>
                </c:pt>
                <c:pt idx="155" formatCode="0.00">
                  <c:v>99.38</c:v>
                </c:pt>
                <c:pt idx="156" formatCode="0.00">
                  <c:v>112.65</c:v>
                </c:pt>
                <c:pt idx="157" formatCode="0.00">
                  <c:v>141.36000000000001</c:v>
                </c:pt>
                <c:pt idx="158" formatCode="0.00">
                  <c:v>172.93</c:v>
                </c:pt>
                <c:pt idx="159" formatCode="0.00">
                  <c:v>207.23</c:v>
                </c:pt>
                <c:pt idx="160" formatCode="0.00">
                  <c:v>244.16</c:v>
                </c:pt>
                <c:pt idx="161" formatCode="0.00">
                  <c:v>283.66000000000003</c:v>
                </c:pt>
                <c:pt idx="162" formatCode="0.00">
                  <c:v>325.66000000000003</c:v>
                </c:pt>
                <c:pt idx="163" formatCode="0.00">
                  <c:v>370.12</c:v>
                </c:pt>
                <c:pt idx="164" formatCode="0.00">
                  <c:v>417</c:v>
                </c:pt>
                <c:pt idx="165" formatCode="0.00">
                  <c:v>466.29</c:v>
                </c:pt>
                <c:pt idx="166" formatCode="0.00">
                  <c:v>518.01</c:v>
                </c:pt>
                <c:pt idx="167" formatCode="0.00">
                  <c:v>572.15</c:v>
                </c:pt>
                <c:pt idx="168" formatCode="0.00">
                  <c:v>687.83</c:v>
                </c:pt>
                <c:pt idx="169" formatCode="0.00">
                  <c:v>846.21</c:v>
                </c:pt>
                <c:pt idx="170" formatCode="0.00">
                  <c:v>1020</c:v>
                </c:pt>
                <c:pt idx="171" formatCode="0.00">
                  <c:v>1210</c:v>
                </c:pt>
                <c:pt idx="172" formatCode="0.0">
                  <c:v>1410</c:v>
                </c:pt>
                <c:pt idx="173" formatCode="0.0">
                  <c:v>1620</c:v>
                </c:pt>
                <c:pt idx="174" formatCode="0.0">
                  <c:v>1850</c:v>
                </c:pt>
                <c:pt idx="175" formatCode="0.0">
                  <c:v>2090</c:v>
                </c:pt>
                <c:pt idx="176" formatCode="0.0">
                  <c:v>2340</c:v>
                </c:pt>
                <c:pt idx="177" formatCode="0.0">
                  <c:v>2880</c:v>
                </c:pt>
                <c:pt idx="178" formatCode="0.0">
                  <c:v>3470</c:v>
                </c:pt>
                <c:pt idx="179" formatCode="0.0">
                  <c:v>4110</c:v>
                </c:pt>
                <c:pt idx="180" formatCode="0.0">
                  <c:v>4790</c:v>
                </c:pt>
                <c:pt idx="181" formatCode="0.0">
                  <c:v>5510</c:v>
                </c:pt>
                <c:pt idx="182" formatCode="0.0">
                  <c:v>6280</c:v>
                </c:pt>
                <c:pt idx="183" formatCode="0.0">
                  <c:v>7930</c:v>
                </c:pt>
                <c:pt idx="184" formatCode="0.0">
                  <c:v>9740</c:v>
                </c:pt>
                <c:pt idx="185" formatCode="0.0">
                  <c:v>11690</c:v>
                </c:pt>
                <c:pt idx="186" formatCode="0.0">
                  <c:v>13780</c:v>
                </c:pt>
                <c:pt idx="187" formatCode="0.0">
                  <c:v>16000</c:v>
                </c:pt>
                <c:pt idx="188" formatCode="0.0">
                  <c:v>18350</c:v>
                </c:pt>
                <c:pt idx="189" formatCode="0.0">
                  <c:v>20820</c:v>
                </c:pt>
                <c:pt idx="190" formatCode="0.0">
                  <c:v>23400</c:v>
                </c:pt>
                <c:pt idx="191" formatCode="0.0">
                  <c:v>26100</c:v>
                </c:pt>
                <c:pt idx="192" formatCode="0.0">
                  <c:v>28890</c:v>
                </c:pt>
                <c:pt idx="193" formatCode="0.0">
                  <c:v>31790</c:v>
                </c:pt>
                <c:pt idx="194" formatCode="0.0">
                  <c:v>37850</c:v>
                </c:pt>
                <c:pt idx="195" formatCode="0.0">
                  <c:v>45920</c:v>
                </c:pt>
                <c:pt idx="196" formatCode="0.0">
                  <c:v>54490</c:v>
                </c:pt>
                <c:pt idx="197" formatCode="0.0">
                  <c:v>63500</c:v>
                </c:pt>
                <c:pt idx="198" formatCode="0.0">
                  <c:v>72910</c:v>
                </c:pt>
                <c:pt idx="199" formatCode="0.0">
                  <c:v>82680</c:v>
                </c:pt>
                <c:pt idx="200" formatCode="0.0">
                  <c:v>92780</c:v>
                </c:pt>
                <c:pt idx="201" formatCode="0.0">
                  <c:v>103190</c:v>
                </c:pt>
                <c:pt idx="202" formatCode="0.0">
                  <c:v>113870</c:v>
                </c:pt>
                <c:pt idx="203" formatCode="0.0">
                  <c:v>135960</c:v>
                </c:pt>
                <c:pt idx="204" formatCode="0.0">
                  <c:v>158900</c:v>
                </c:pt>
                <c:pt idx="205" formatCode="0.0">
                  <c:v>182550</c:v>
                </c:pt>
                <c:pt idx="206" formatCode="0.0">
                  <c:v>206800</c:v>
                </c:pt>
                <c:pt idx="207" formatCode="0.0">
                  <c:v>231570</c:v>
                </c:pt>
                <c:pt idx="208" formatCode="0.0">
                  <c:v>256769.99999999997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0F-4716-A85A-50613C925086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srim7Be_Havar!$M$20:$M$228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1E-3</c:v>
                </c:pt>
                <c:pt idx="4">
                  <c:v>1E-3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2.1000000000000003E-3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3.0000000000000001E-3</c:v>
                </c:pt>
                <c:pt idx="27">
                  <c:v>3.3E-3</c:v>
                </c:pt>
                <c:pt idx="28">
                  <c:v>3.5000000000000005E-3</c:v>
                </c:pt>
                <c:pt idx="29">
                  <c:v>3.8E-3</c:v>
                </c:pt>
                <c:pt idx="30">
                  <c:v>4.0000000000000001E-3</c:v>
                </c:pt>
                <c:pt idx="31">
                  <c:v>4.2000000000000006E-3</c:v>
                </c:pt>
                <c:pt idx="32">
                  <c:v>4.4999999999999997E-3</c:v>
                </c:pt>
                <c:pt idx="33">
                  <c:v>4.7000000000000002E-3</c:v>
                </c:pt>
                <c:pt idx="34">
                  <c:v>4.8999999999999998E-3</c:v>
                </c:pt>
                <c:pt idx="35">
                  <c:v>5.1999999999999998E-3</c:v>
                </c:pt>
                <c:pt idx="36">
                  <c:v>5.4000000000000003E-3</c:v>
                </c:pt>
                <c:pt idx="37">
                  <c:v>5.5999999999999999E-3</c:v>
                </c:pt>
                <c:pt idx="38">
                  <c:v>6.0000000000000001E-3</c:v>
                </c:pt>
                <c:pt idx="39">
                  <c:v>6.5000000000000006E-3</c:v>
                </c:pt>
                <c:pt idx="40">
                  <c:v>7.000000000000001E-3</c:v>
                </c:pt>
                <c:pt idx="41">
                  <c:v>7.4999999999999997E-3</c:v>
                </c:pt>
                <c:pt idx="42">
                  <c:v>8.0000000000000002E-3</c:v>
                </c:pt>
                <c:pt idx="43">
                  <c:v>8.5000000000000006E-3</c:v>
                </c:pt>
                <c:pt idx="44">
                  <c:v>8.9999999999999993E-3</c:v>
                </c:pt>
                <c:pt idx="45">
                  <c:v>9.4999999999999998E-3</c:v>
                </c:pt>
                <c:pt idx="46">
                  <c:v>9.9000000000000008E-3</c:v>
                </c:pt>
                <c:pt idx="47">
                  <c:v>1.09E-2</c:v>
                </c:pt>
                <c:pt idx="48">
                  <c:v>1.18E-2</c:v>
                </c:pt>
                <c:pt idx="49">
                  <c:v>1.2699999999999999E-2</c:v>
                </c:pt>
                <c:pt idx="50">
                  <c:v>1.3500000000000002E-2</c:v>
                </c:pt>
                <c:pt idx="51">
                  <c:v>1.44E-2</c:v>
                </c:pt>
                <c:pt idx="52">
                  <c:v>1.52E-2</c:v>
                </c:pt>
                <c:pt idx="53">
                  <c:v>1.6800000000000002E-2</c:v>
                </c:pt>
                <c:pt idx="54">
                  <c:v>1.84E-2</c:v>
                </c:pt>
                <c:pt idx="55">
                  <c:v>0.02</c:v>
                </c:pt>
                <c:pt idx="56">
                  <c:v>2.1499999999999998E-2</c:v>
                </c:pt>
                <c:pt idx="57">
                  <c:v>2.3E-2</c:v>
                </c:pt>
                <c:pt idx="58">
                  <c:v>2.4399999999999998E-2</c:v>
                </c:pt>
                <c:pt idx="59">
                  <c:v>2.5899999999999999E-2</c:v>
                </c:pt>
                <c:pt idx="60">
                  <c:v>2.7300000000000001E-2</c:v>
                </c:pt>
                <c:pt idx="61">
                  <c:v>2.8699999999999996E-2</c:v>
                </c:pt>
                <c:pt idx="62">
                  <c:v>3.0099999999999998E-2</c:v>
                </c:pt>
                <c:pt idx="63">
                  <c:v>3.15E-2</c:v>
                </c:pt>
                <c:pt idx="64">
                  <c:v>3.4100000000000005E-2</c:v>
                </c:pt>
                <c:pt idx="65">
                  <c:v>3.73E-2</c:v>
                </c:pt>
                <c:pt idx="66">
                  <c:v>4.0300000000000002E-2</c:v>
                </c:pt>
                <c:pt idx="67">
                  <c:v>4.3099999999999999E-2</c:v>
                </c:pt>
                <c:pt idx="68">
                  <c:v>4.58E-2</c:v>
                </c:pt>
                <c:pt idx="69">
                  <c:v>4.8299999999999996E-2</c:v>
                </c:pt>
                <c:pt idx="70">
                  <c:v>5.0700000000000002E-2</c:v>
                </c:pt>
                <c:pt idx="71">
                  <c:v>5.3000000000000005E-2</c:v>
                </c:pt>
                <c:pt idx="72">
                  <c:v>5.5100000000000003E-2</c:v>
                </c:pt>
                <c:pt idx="73">
                  <c:v>5.8999999999999997E-2</c:v>
                </c:pt>
                <c:pt idx="74">
                  <c:v>6.2600000000000003E-2</c:v>
                </c:pt>
                <c:pt idx="75">
                  <c:v>6.59E-2</c:v>
                </c:pt>
                <c:pt idx="76">
                  <c:v>6.8899999999999989E-2</c:v>
                </c:pt>
                <c:pt idx="77">
                  <c:v>7.17E-2</c:v>
                </c:pt>
                <c:pt idx="78">
                  <c:v>7.4200000000000002E-2</c:v>
                </c:pt>
                <c:pt idx="79">
                  <c:v>7.8899999999999998E-2</c:v>
                </c:pt>
                <c:pt idx="80">
                  <c:v>8.2900000000000001E-2</c:v>
                </c:pt>
                <c:pt idx="81">
                  <c:v>8.6599999999999996E-2</c:v>
                </c:pt>
                <c:pt idx="82">
                  <c:v>8.9800000000000005E-2</c:v>
                </c:pt>
                <c:pt idx="83">
                  <c:v>9.2700000000000005E-2</c:v>
                </c:pt>
                <c:pt idx="84">
                  <c:v>9.5399999999999999E-2</c:v>
                </c:pt>
                <c:pt idx="85">
                  <c:v>9.7900000000000001E-2</c:v>
                </c:pt>
                <c:pt idx="86">
                  <c:v>0.10009999999999999</c:v>
                </c:pt>
                <c:pt idx="87">
                  <c:v>0.1022</c:v>
                </c:pt>
                <c:pt idx="88">
                  <c:v>0.1042</c:v>
                </c:pt>
                <c:pt idx="89">
                  <c:v>0.10600000000000001</c:v>
                </c:pt>
                <c:pt idx="90">
                  <c:v>0.10929999999999999</c:v>
                </c:pt>
                <c:pt idx="91">
                  <c:v>0.1129</c:v>
                </c:pt>
                <c:pt idx="92">
                  <c:v>0.11610000000000001</c:v>
                </c:pt>
                <c:pt idx="93">
                  <c:v>0.11890000000000001</c:v>
                </c:pt>
                <c:pt idx="94">
                  <c:v>0.12139999999999999</c:v>
                </c:pt>
                <c:pt idx="95">
                  <c:v>0.1237</c:v>
                </c:pt>
                <c:pt idx="96">
                  <c:v>0.12569999999999998</c:v>
                </c:pt>
                <c:pt idx="97">
                  <c:v>0.12759999999999999</c:v>
                </c:pt>
                <c:pt idx="98">
                  <c:v>0.1293</c:v>
                </c:pt>
                <c:pt idx="99">
                  <c:v>0.13240000000000002</c:v>
                </c:pt>
                <c:pt idx="100">
                  <c:v>0.1351</c:v>
                </c:pt>
                <c:pt idx="101">
                  <c:v>0.13750000000000001</c:v>
                </c:pt>
                <c:pt idx="102">
                  <c:v>0.13950000000000001</c:v>
                </c:pt>
                <c:pt idx="103">
                  <c:v>0.1414</c:v>
                </c:pt>
                <c:pt idx="104">
                  <c:v>0.1431</c:v>
                </c:pt>
                <c:pt idx="105">
                  <c:v>0.14610000000000001</c:v>
                </c:pt>
                <c:pt idx="106">
                  <c:v>0.1487</c:v>
                </c:pt>
                <c:pt idx="107">
                  <c:v>0.151</c:v>
                </c:pt>
                <c:pt idx="108">
                  <c:v>0.153</c:v>
                </c:pt>
                <c:pt idx="109">
                  <c:v>0.15479999999999999</c:v>
                </c:pt>
                <c:pt idx="110">
                  <c:v>0.15640000000000001</c:v>
                </c:pt>
                <c:pt idx="111">
                  <c:v>0.15789999999999998</c:v>
                </c:pt>
                <c:pt idx="112">
                  <c:v>0.1593</c:v>
                </c:pt>
                <c:pt idx="113">
                  <c:v>0.16070000000000001</c:v>
                </c:pt>
                <c:pt idx="114">
                  <c:v>0.16189999999999999</c:v>
                </c:pt>
                <c:pt idx="115">
                  <c:v>0.16309999999999999</c:v>
                </c:pt>
                <c:pt idx="116">
                  <c:v>0.1656</c:v>
                </c:pt>
                <c:pt idx="117">
                  <c:v>0.16880000000000001</c:v>
                </c:pt>
                <c:pt idx="118">
                  <c:v>0.17170000000000002</c:v>
                </c:pt>
                <c:pt idx="119">
                  <c:v>0.17450000000000002</c:v>
                </c:pt>
                <c:pt idx="120">
                  <c:v>0.1772</c:v>
                </c:pt>
                <c:pt idx="121">
                  <c:v>0.17980000000000002</c:v>
                </c:pt>
                <c:pt idx="122">
                  <c:v>0.18240000000000001</c:v>
                </c:pt>
                <c:pt idx="123">
                  <c:v>0.18490000000000001</c:v>
                </c:pt>
                <c:pt idx="124">
                  <c:v>0.18729999999999999</c:v>
                </c:pt>
                <c:pt idx="125">
                  <c:v>0.1943</c:v>
                </c:pt>
                <c:pt idx="126">
                  <c:v>0.20129999999999998</c:v>
                </c:pt>
                <c:pt idx="127">
                  <c:v>0.2082</c:v>
                </c:pt>
                <c:pt idx="128">
                  <c:v>0.2152</c:v>
                </c:pt>
                <c:pt idx="129">
                  <c:v>0.22220000000000001</c:v>
                </c:pt>
                <c:pt idx="130">
                  <c:v>0.2293</c:v>
                </c:pt>
                <c:pt idx="131">
                  <c:v>0.25280000000000002</c:v>
                </c:pt>
                <c:pt idx="132">
                  <c:v>0.27629999999999999</c:v>
                </c:pt>
                <c:pt idx="133">
                  <c:v>0.3</c:v>
                </c:pt>
                <c:pt idx="134">
                  <c:v>0.32389999999999997</c:v>
                </c:pt>
                <c:pt idx="135">
                  <c:v>0.34809999999999997</c:v>
                </c:pt>
                <c:pt idx="136">
                  <c:v>0.37280000000000002</c:v>
                </c:pt>
                <c:pt idx="137">
                  <c:v>0.39780000000000004</c:v>
                </c:pt>
                <c:pt idx="138">
                  <c:v>0.42309999999999998</c:v>
                </c:pt>
                <c:pt idx="139">
                  <c:v>0.4486</c:v>
                </c:pt>
                <c:pt idx="140">
                  <c:v>0.47450000000000003</c:v>
                </c:pt>
                <c:pt idx="141">
                  <c:v>0.50090000000000001</c:v>
                </c:pt>
                <c:pt idx="142">
                  <c:v>0.59409999999999996</c:v>
                </c:pt>
                <c:pt idx="143">
                  <c:v>0.7298</c:v>
                </c:pt>
                <c:pt idx="144">
                  <c:v>0.86080000000000001</c:v>
                </c:pt>
                <c:pt idx="145">
                  <c:v>0.98989999999999989</c:v>
                </c:pt>
                <c:pt idx="146" formatCode="0.00">
                  <c:v>1.1200000000000001</c:v>
                </c:pt>
                <c:pt idx="147" formatCode="0.00">
                  <c:v>1.25</c:v>
                </c:pt>
                <c:pt idx="148" formatCode="0.00">
                  <c:v>1.38</c:v>
                </c:pt>
                <c:pt idx="149" formatCode="0.00">
                  <c:v>1.51</c:v>
                </c:pt>
                <c:pt idx="150" formatCode="0.00">
                  <c:v>1.65</c:v>
                </c:pt>
                <c:pt idx="151" formatCode="0.00">
                  <c:v>2.14</c:v>
                </c:pt>
                <c:pt idx="152" formatCode="0.00">
                  <c:v>2.6</c:v>
                </c:pt>
                <c:pt idx="153" formatCode="0.00">
                  <c:v>3.06</c:v>
                </c:pt>
                <c:pt idx="154" formatCode="0.00">
                  <c:v>3.51</c:v>
                </c:pt>
                <c:pt idx="155" formatCode="0.00">
                  <c:v>3.96</c:v>
                </c:pt>
                <c:pt idx="156" formatCode="0.00">
                  <c:v>4.42</c:v>
                </c:pt>
                <c:pt idx="157" formatCode="0.00">
                  <c:v>6.06</c:v>
                </c:pt>
                <c:pt idx="158" formatCode="0.00">
                  <c:v>7.59</c:v>
                </c:pt>
                <c:pt idx="159" formatCode="0.00">
                  <c:v>9.08</c:v>
                </c:pt>
                <c:pt idx="160" formatCode="0.00">
                  <c:v>10.55</c:v>
                </c:pt>
                <c:pt idx="161" formatCode="0.00">
                  <c:v>12.02</c:v>
                </c:pt>
                <c:pt idx="162" formatCode="0.00">
                  <c:v>13.49</c:v>
                </c:pt>
                <c:pt idx="163" formatCode="0.00">
                  <c:v>14.98</c:v>
                </c:pt>
                <c:pt idx="164" formatCode="0.00">
                  <c:v>16.48</c:v>
                </c:pt>
                <c:pt idx="165" formatCode="0.00">
                  <c:v>18</c:v>
                </c:pt>
                <c:pt idx="166" formatCode="0.00">
                  <c:v>19.54</c:v>
                </c:pt>
                <c:pt idx="167" formatCode="0.00">
                  <c:v>21.1</c:v>
                </c:pt>
                <c:pt idx="168" formatCode="0.00">
                  <c:v>26.92</c:v>
                </c:pt>
                <c:pt idx="169" formatCode="0.00">
                  <c:v>35.29</c:v>
                </c:pt>
                <c:pt idx="170" formatCode="0.00">
                  <c:v>43.24</c:v>
                </c:pt>
                <c:pt idx="171" formatCode="0.00">
                  <c:v>51</c:v>
                </c:pt>
                <c:pt idx="172" formatCode="0.00">
                  <c:v>58.7</c:v>
                </c:pt>
                <c:pt idx="173" formatCode="0.00">
                  <c:v>66.41</c:v>
                </c:pt>
                <c:pt idx="174" formatCode="0.00">
                  <c:v>74.16</c:v>
                </c:pt>
                <c:pt idx="175" formatCode="0.00">
                  <c:v>81.97</c:v>
                </c:pt>
                <c:pt idx="176" formatCode="0.00">
                  <c:v>89.86</c:v>
                </c:pt>
                <c:pt idx="177" formatCode="0.00">
                  <c:v>118.91</c:v>
                </c:pt>
                <c:pt idx="178" formatCode="0.00">
                  <c:v>146.08000000000001</c:v>
                </c:pt>
                <c:pt idx="179" formatCode="0.00">
                  <c:v>172.44</c:v>
                </c:pt>
                <c:pt idx="180" formatCode="0.00">
                  <c:v>198.44</c:v>
                </c:pt>
                <c:pt idx="181" formatCode="0.00">
                  <c:v>224.32</c:v>
                </c:pt>
                <c:pt idx="182" formatCode="0.00">
                  <c:v>250.2</c:v>
                </c:pt>
                <c:pt idx="183" formatCode="0.00">
                  <c:v>344.26</c:v>
                </c:pt>
                <c:pt idx="184" formatCode="0.00">
                  <c:v>430.75</c:v>
                </c:pt>
                <c:pt idx="185" formatCode="0.00">
                  <c:v>513.87</c:v>
                </c:pt>
                <c:pt idx="186" formatCode="0.00">
                  <c:v>595.28</c:v>
                </c:pt>
                <c:pt idx="187" formatCode="0.00">
                  <c:v>675.74</c:v>
                </c:pt>
                <c:pt idx="188" formatCode="0.00">
                  <c:v>755.66</c:v>
                </c:pt>
                <c:pt idx="189" formatCode="0.00">
                  <c:v>835.25</c:v>
                </c:pt>
                <c:pt idx="190" formatCode="0.00">
                  <c:v>914.62</c:v>
                </c:pt>
                <c:pt idx="191" formatCode="0.00">
                  <c:v>993.83</c:v>
                </c:pt>
                <c:pt idx="192" formatCode="0.0">
                  <c:v>1070</c:v>
                </c:pt>
                <c:pt idx="193" formatCode="0.0">
                  <c:v>1150</c:v>
                </c:pt>
                <c:pt idx="194" formatCode="0.0">
                  <c:v>1440</c:v>
                </c:pt>
                <c:pt idx="195" formatCode="0.0">
                  <c:v>1850</c:v>
                </c:pt>
                <c:pt idx="196" formatCode="0.0">
                  <c:v>2220</c:v>
                </c:pt>
                <c:pt idx="197" formatCode="0.0">
                  <c:v>2560</c:v>
                </c:pt>
                <c:pt idx="198" formatCode="0.0">
                  <c:v>2900</c:v>
                </c:pt>
                <c:pt idx="199" formatCode="0.0">
                  <c:v>3220</c:v>
                </c:pt>
                <c:pt idx="200" formatCode="0.0">
                  <c:v>3530</c:v>
                </c:pt>
                <c:pt idx="201" formatCode="0.0">
                  <c:v>3830</c:v>
                </c:pt>
                <c:pt idx="202" formatCode="0.0">
                  <c:v>4130</c:v>
                </c:pt>
                <c:pt idx="203" formatCode="0.0">
                  <c:v>5190</c:v>
                </c:pt>
                <c:pt idx="204" formatCode="0.0">
                  <c:v>6140</c:v>
                </c:pt>
                <c:pt idx="205" formatCode="0.0">
                  <c:v>7000</c:v>
                </c:pt>
                <c:pt idx="206" formatCode="0.0">
                  <c:v>7810</c:v>
                </c:pt>
                <c:pt idx="207" formatCode="0.0">
                  <c:v>8580</c:v>
                </c:pt>
                <c:pt idx="208" formatCode="0.0">
                  <c:v>9300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F-4716-A85A-50613C925086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srim7Be_Havar!$P$20:$P$228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8.9999999999999998E-4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1.2999999999999999E-3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1.7000000000000001E-3</c:v>
                </c:pt>
                <c:pt idx="22">
                  <c:v>1.8E-3</c:v>
                </c:pt>
                <c:pt idx="23">
                  <c:v>1.9E-3</c:v>
                </c:pt>
                <c:pt idx="24">
                  <c:v>2E-3</c:v>
                </c:pt>
                <c:pt idx="25">
                  <c:v>2.1000000000000003E-3</c:v>
                </c:pt>
                <c:pt idx="26">
                  <c:v>2.1999999999999997E-3</c:v>
                </c:pt>
                <c:pt idx="27">
                  <c:v>2.4000000000000002E-3</c:v>
                </c:pt>
                <c:pt idx="28">
                  <c:v>2.5999999999999999E-3</c:v>
                </c:pt>
                <c:pt idx="29">
                  <c:v>2.8E-3</c:v>
                </c:pt>
                <c:pt idx="30">
                  <c:v>3.0000000000000001E-3</c:v>
                </c:pt>
                <c:pt idx="31">
                  <c:v>3.2000000000000002E-3</c:v>
                </c:pt>
                <c:pt idx="32">
                  <c:v>3.3E-3</c:v>
                </c:pt>
                <c:pt idx="33">
                  <c:v>3.5000000000000005E-3</c:v>
                </c:pt>
                <c:pt idx="34">
                  <c:v>3.6999999999999997E-3</c:v>
                </c:pt>
                <c:pt idx="35">
                  <c:v>3.8E-3</c:v>
                </c:pt>
                <c:pt idx="36">
                  <c:v>4.0000000000000001E-3</c:v>
                </c:pt>
                <c:pt idx="37">
                  <c:v>4.2000000000000006E-3</c:v>
                </c:pt>
                <c:pt idx="38">
                  <c:v>4.4999999999999997E-3</c:v>
                </c:pt>
                <c:pt idx="39">
                  <c:v>4.8999999999999998E-3</c:v>
                </c:pt>
                <c:pt idx="40">
                  <c:v>5.3E-3</c:v>
                </c:pt>
                <c:pt idx="41">
                  <c:v>5.5999999999999999E-3</c:v>
                </c:pt>
                <c:pt idx="42">
                  <c:v>6.0000000000000001E-3</c:v>
                </c:pt>
                <c:pt idx="43">
                  <c:v>6.4000000000000003E-3</c:v>
                </c:pt>
                <c:pt idx="44">
                  <c:v>6.7000000000000002E-3</c:v>
                </c:pt>
                <c:pt idx="45">
                  <c:v>7.0999999999999995E-3</c:v>
                </c:pt>
                <c:pt idx="46">
                  <c:v>7.3999999999999995E-3</c:v>
                </c:pt>
                <c:pt idx="47">
                  <c:v>8.0999999999999996E-3</c:v>
                </c:pt>
                <c:pt idx="48">
                  <c:v>8.7999999999999988E-3</c:v>
                </c:pt>
                <c:pt idx="49">
                  <c:v>9.4000000000000004E-3</c:v>
                </c:pt>
                <c:pt idx="50">
                  <c:v>1.0100000000000001E-2</c:v>
                </c:pt>
                <c:pt idx="51">
                  <c:v>1.0800000000000001E-2</c:v>
                </c:pt>
                <c:pt idx="52">
                  <c:v>1.14E-2</c:v>
                </c:pt>
                <c:pt idx="53">
                  <c:v>1.2699999999999999E-2</c:v>
                </c:pt>
                <c:pt idx="54">
                  <c:v>1.3900000000000001E-2</c:v>
                </c:pt>
                <c:pt idx="55">
                  <c:v>1.5099999999999999E-2</c:v>
                </c:pt>
                <c:pt idx="56">
                  <c:v>1.6300000000000002E-2</c:v>
                </c:pt>
                <c:pt idx="57">
                  <c:v>1.7499999999999998E-2</c:v>
                </c:pt>
                <c:pt idx="58">
                  <c:v>1.8599999999999998E-2</c:v>
                </c:pt>
                <c:pt idx="59">
                  <c:v>1.9800000000000002E-2</c:v>
                </c:pt>
                <c:pt idx="60">
                  <c:v>2.0899999999999998E-2</c:v>
                </c:pt>
                <c:pt idx="61">
                  <c:v>2.1999999999999999E-2</c:v>
                </c:pt>
                <c:pt idx="62">
                  <c:v>2.3100000000000002E-2</c:v>
                </c:pt>
                <c:pt idx="63">
                  <c:v>2.4199999999999999E-2</c:v>
                </c:pt>
                <c:pt idx="64">
                  <c:v>2.64E-2</c:v>
                </c:pt>
                <c:pt idx="65">
                  <c:v>2.9099999999999997E-2</c:v>
                </c:pt>
                <c:pt idx="66">
                  <c:v>3.1699999999999999E-2</c:v>
                </c:pt>
                <c:pt idx="67">
                  <c:v>3.4100000000000005E-2</c:v>
                </c:pt>
                <c:pt idx="68">
                  <c:v>3.6499999999999998E-2</c:v>
                </c:pt>
                <c:pt idx="69">
                  <c:v>3.8699999999999998E-2</c:v>
                </c:pt>
                <c:pt idx="70">
                  <c:v>4.0799999999999996E-2</c:v>
                </c:pt>
                <c:pt idx="71">
                  <c:v>4.2900000000000001E-2</c:v>
                </c:pt>
                <c:pt idx="72">
                  <c:v>4.48E-2</c:v>
                </c:pt>
                <c:pt idx="73">
                  <c:v>4.8500000000000001E-2</c:v>
                </c:pt>
                <c:pt idx="74">
                  <c:v>5.2000000000000005E-2</c:v>
                </c:pt>
                <c:pt idx="75">
                  <c:v>5.5100000000000003E-2</c:v>
                </c:pt>
                <c:pt idx="76">
                  <c:v>5.8099999999999999E-2</c:v>
                </c:pt>
                <c:pt idx="77">
                  <c:v>6.0899999999999996E-2</c:v>
                </c:pt>
                <c:pt idx="78">
                  <c:v>6.3600000000000004E-2</c:v>
                </c:pt>
                <c:pt idx="79">
                  <c:v>6.8500000000000005E-2</c:v>
                </c:pt>
                <c:pt idx="80">
                  <c:v>7.2899999999999993E-2</c:v>
                </c:pt>
                <c:pt idx="81">
                  <c:v>7.6999999999999999E-2</c:v>
                </c:pt>
                <c:pt idx="82">
                  <c:v>8.0700000000000008E-2</c:v>
                </c:pt>
                <c:pt idx="83">
                  <c:v>8.4199999999999997E-2</c:v>
                </c:pt>
                <c:pt idx="84">
                  <c:v>8.7400000000000005E-2</c:v>
                </c:pt>
                <c:pt idx="85">
                  <c:v>9.0400000000000008E-2</c:v>
                </c:pt>
                <c:pt idx="86">
                  <c:v>9.3300000000000008E-2</c:v>
                </c:pt>
                <c:pt idx="87">
                  <c:v>9.6000000000000002E-2</c:v>
                </c:pt>
                <c:pt idx="88">
                  <c:v>9.8500000000000004E-2</c:v>
                </c:pt>
                <c:pt idx="89">
                  <c:v>0.10089999999999999</c:v>
                </c:pt>
                <c:pt idx="90">
                  <c:v>0.10540000000000001</c:v>
                </c:pt>
                <c:pt idx="91">
                  <c:v>0.1105</c:v>
                </c:pt>
                <c:pt idx="92">
                  <c:v>0.11510000000000001</c:v>
                </c:pt>
                <c:pt idx="93">
                  <c:v>0.1193</c:v>
                </c:pt>
                <c:pt idx="94">
                  <c:v>0.12310000000000001</c:v>
                </c:pt>
                <c:pt idx="95">
                  <c:v>0.12659999999999999</c:v>
                </c:pt>
                <c:pt idx="96">
                  <c:v>0.12989999999999999</c:v>
                </c:pt>
                <c:pt idx="97">
                  <c:v>0.13300000000000001</c:v>
                </c:pt>
                <c:pt idx="98">
                  <c:v>0.13589999999999999</c:v>
                </c:pt>
                <c:pt idx="99">
                  <c:v>0.1411</c:v>
                </c:pt>
                <c:pt idx="100">
                  <c:v>0.1457</c:v>
                </c:pt>
                <c:pt idx="101">
                  <c:v>0.14990000000000001</c:v>
                </c:pt>
                <c:pt idx="102">
                  <c:v>0.15379999999999999</c:v>
                </c:pt>
                <c:pt idx="103">
                  <c:v>0.15720000000000001</c:v>
                </c:pt>
                <c:pt idx="104">
                  <c:v>0.1605</c:v>
                </c:pt>
                <c:pt idx="105">
                  <c:v>0.16619999999999999</c:v>
                </c:pt>
                <c:pt idx="106">
                  <c:v>0.17130000000000001</c:v>
                </c:pt>
                <c:pt idx="107">
                  <c:v>0.17580000000000001</c:v>
                </c:pt>
                <c:pt idx="108">
                  <c:v>0.1799</c:v>
                </c:pt>
                <c:pt idx="109">
                  <c:v>0.18360000000000001</c:v>
                </c:pt>
                <c:pt idx="110">
                  <c:v>0.187</c:v>
                </c:pt>
                <c:pt idx="111">
                  <c:v>0.19019999999999998</c:v>
                </c:pt>
                <c:pt idx="112">
                  <c:v>0.1933</c:v>
                </c:pt>
                <c:pt idx="113">
                  <c:v>0.1961</c:v>
                </c:pt>
                <c:pt idx="114">
                  <c:v>0.1988</c:v>
                </c:pt>
                <c:pt idx="115">
                  <c:v>0.20139999999999997</c:v>
                </c:pt>
                <c:pt idx="116">
                  <c:v>0.20630000000000001</c:v>
                </c:pt>
                <c:pt idx="117">
                  <c:v>0.21200000000000002</c:v>
                </c:pt>
                <c:pt idx="118">
                  <c:v>0.21729999999999999</c:v>
                </c:pt>
                <c:pt idx="119">
                  <c:v>0.2223</c:v>
                </c:pt>
                <c:pt idx="120">
                  <c:v>0.2271</c:v>
                </c:pt>
                <c:pt idx="121">
                  <c:v>0.23180000000000001</c:v>
                </c:pt>
                <c:pt idx="122">
                  <c:v>0.23630000000000001</c:v>
                </c:pt>
                <c:pt idx="123">
                  <c:v>0.2407</c:v>
                </c:pt>
                <c:pt idx="124">
                  <c:v>0.24510000000000001</c:v>
                </c:pt>
                <c:pt idx="125">
                  <c:v>0.25359999999999999</c:v>
                </c:pt>
                <c:pt idx="126">
                  <c:v>0.26200000000000001</c:v>
                </c:pt>
                <c:pt idx="127">
                  <c:v>0.27029999999999998</c:v>
                </c:pt>
                <c:pt idx="128">
                  <c:v>0.2787</c:v>
                </c:pt>
                <c:pt idx="129">
                  <c:v>0.28710000000000002</c:v>
                </c:pt>
                <c:pt idx="130">
                  <c:v>0.29549999999999998</c:v>
                </c:pt>
                <c:pt idx="131">
                  <c:v>0.31269999999999998</c:v>
                </c:pt>
                <c:pt idx="132">
                  <c:v>0.33050000000000002</c:v>
                </c:pt>
                <c:pt idx="133">
                  <c:v>0.34889999999999999</c:v>
                </c:pt>
                <c:pt idx="134">
                  <c:v>0.36799999999999999</c:v>
                </c:pt>
                <c:pt idx="135">
                  <c:v>0.38780000000000003</c:v>
                </c:pt>
                <c:pt idx="136">
                  <c:v>0.40839999999999999</c:v>
                </c:pt>
                <c:pt idx="137">
                  <c:v>0.42980000000000002</c:v>
                </c:pt>
                <c:pt idx="138">
                  <c:v>0.45190000000000002</c:v>
                </c:pt>
                <c:pt idx="139">
                  <c:v>0.4748</c:v>
                </c:pt>
                <c:pt idx="140">
                  <c:v>0.49840000000000001</c:v>
                </c:pt>
                <c:pt idx="141">
                  <c:v>0.52290000000000003</c:v>
                </c:pt>
                <c:pt idx="142">
                  <c:v>0.57420000000000004</c:v>
                </c:pt>
                <c:pt idx="143">
                  <c:v>0.64280000000000004</c:v>
                </c:pt>
                <c:pt idx="144">
                  <c:v>0.71650000000000003</c:v>
                </c:pt>
                <c:pt idx="145">
                  <c:v>0.79509999999999992</c:v>
                </c:pt>
                <c:pt idx="146">
                  <c:v>0.87870000000000004</c:v>
                </c:pt>
                <c:pt idx="147">
                  <c:v>0.96730000000000005</c:v>
                </c:pt>
                <c:pt idx="148">
                  <c:v>1.06</c:v>
                </c:pt>
                <c:pt idx="149">
                  <c:v>1.1599999999999999</c:v>
                </c:pt>
                <c:pt idx="150">
                  <c:v>1.26</c:v>
                </c:pt>
                <c:pt idx="151">
                  <c:v>1.48</c:v>
                </c:pt>
                <c:pt idx="152">
                  <c:v>1.72</c:v>
                </c:pt>
                <c:pt idx="153">
                  <c:v>1.98</c:v>
                </c:pt>
                <c:pt idx="154">
                  <c:v>2.2599999999999998</c:v>
                </c:pt>
                <c:pt idx="155" formatCode="0.00">
                  <c:v>2.5499999999999998</c:v>
                </c:pt>
                <c:pt idx="156" formatCode="0.00">
                  <c:v>2.86</c:v>
                </c:pt>
                <c:pt idx="157" formatCode="0.00">
                  <c:v>3.52</c:v>
                </c:pt>
                <c:pt idx="158" formatCode="0.00">
                  <c:v>4.25</c:v>
                </c:pt>
                <c:pt idx="159" formatCode="0.00">
                  <c:v>5.04</c:v>
                </c:pt>
                <c:pt idx="160" formatCode="0.00">
                  <c:v>5.89</c:v>
                </c:pt>
                <c:pt idx="161" formatCode="0.00">
                  <c:v>6.78</c:v>
                </c:pt>
                <c:pt idx="162" formatCode="0.00">
                  <c:v>7.73</c:v>
                </c:pt>
                <c:pt idx="163" formatCode="0.00">
                  <c:v>8.73</c:v>
                </c:pt>
                <c:pt idx="164" formatCode="0.00">
                  <c:v>9.7799999999999994</c:v>
                </c:pt>
                <c:pt idx="165" formatCode="0.00">
                  <c:v>10.87</c:v>
                </c:pt>
                <c:pt idx="166" formatCode="0.00">
                  <c:v>12.02</c:v>
                </c:pt>
                <c:pt idx="167" formatCode="0.00">
                  <c:v>13.21</c:v>
                </c:pt>
                <c:pt idx="168" formatCode="0.00">
                  <c:v>15.76</c:v>
                </c:pt>
                <c:pt idx="169" formatCode="0.00">
                  <c:v>19.21</c:v>
                </c:pt>
                <c:pt idx="170" formatCode="0.00">
                  <c:v>22.97</c:v>
                </c:pt>
                <c:pt idx="171" formatCode="0.00">
                  <c:v>27.01</c:v>
                </c:pt>
                <c:pt idx="172" formatCode="0.00">
                  <c:v>31.32</c:v>
                </c:pt>
                <c:pt idx="173" formatCode="0.00">
                  <c:v>35.9</c:v>
                </c:pt>
                <c:pt idx="174" formatCode="0.00">
                  <c:v>40.74</c:v>
                </c:pt>
                <c:pt idx="175" formatCode="0.00">
                  <c:v>45.83</c:v>
                </c:pt>
                <c:pt idx="176" formatCode="0.00">
                  <c:v>51.16</c:v>
                </c:pt>
                <c:pt idx="177" formatCode="0.00">
                  <c:v>62.55</c:v>
                </c:pt>
                <c:pt idx="178" formatCode="0.00">
                  <c:v>74.849999999999994</c:v>
                </c:pt>
                <c:pt idx="179" formatCode="0.00">
                  <c:v>88.02</c:v>
                </c:pt>
                <c:pt idx="180" formatCode="0.00">
                  <c:v>102.03</c:v>
                </c:pt>
                <c:pt idx="181" formatCode="0.00">
                  <c:v>116.84</c:v>
                </c:pt>
                <c:pt idx="182" formatCode="0.00">
                  <c:v>132.41999999999999</c:v>
                </c:pt>
                <c:pt idx="183" formatCode="0.00">
                  <c:v>165.76</c:v>
                </c:pt>
                <c:pt idx="184" formatCode="0.00">
                  <c:v>201.83</c:v>
                </c:pt>
                <c:pt idx="185" formatCode="0.00">
                  <c:v>240.44</c:v>
                </c:pt>
                <c:pt idx="186" formatCode="0.00">
                  <c:v>281.39</c:v>
                </c:pt>
                <c:pt idx="187" formatCode="0.00">
                  <c:v>324.52</c:v>
                </c:pt>
                <c:pt idx="188" formatCode="0.00">
                  <c:v>369.68</c:v>
                </c:pt>
                <c:pt idx="189" formatCode="0.00">
                  <c:v>416.73</c:v>
                </c:pt>
                <c:pt idx="190" formatCode="0.00">
                  <c:v>465.54</c:v>
                </c:pt>
                <c:pt idx="191" formatCode="0.00">
                  <c:v>515.98</c:v>
                </c:pt>
                <c:pt idx="192" formatCode="0.00">
                  <c:v>567.96</c:v>
                </c:pt>
                <c:pt idx="193" formatCode="0.00">
                  <c:v>621.36</c:v>
                </c:pt>
                <c:pt idx="194" formatCode="0.00">
                  <c:v>732.09</c:v>
                </c:pt>
                <c:pt idx="195" formatCode="0.00">
                  <c:v>876.97</c:v>
                </c:pt>
                <c:pt idx="196" formatCode="0.0">
                  <c:v>1030</c:v>
                </c:pt>
                <c:pt idx="197" formatCode="0.0">
                  <c:v>1180</c:v>
                </c:pt>
                <c:pt idx="198" formatCode="0.0">
                  <c:v>1340</c:v>
                </c:pt>
                <c:pt idx="199" formatCode="0.0">
                  <c:v>1510</c:v>
                </c:pt>
                <c:pt idx="200" formatCode="0.0">
                  <c:v>1670</c:v>
                </c:pt>
                <c:pt idx="201" formatCode="0.0">
                  <c:v>1840</c:v>
                </c:pt>
                <c:pt idx="202" formatCode="0.0">
                  <c:v>2009.9999999999998</c:v>
                </c:pt>
                <c:pt idx="203" formatCode="0.0">
                  <c:v>2360</c:v>
                </c:pt>
                <c:pt idx="204" formatCode="0.0">
                  <c:v>2710</c:v>
                </c:pt>
                <c:pt idx="205" formatCode="0.0">
                  <c:v>3060</c:v>
                </c:pt>
                <c:pt idx="206" formatCode="0.0">
                  <c:v>3410</c:v>
                </c:pt>
                <c:pt idx="207" formatCode="0.0">
                  <c:v>3760</c:v>
                </c:pt>
                <c:pt idx="208" formatCode="0.0">
                  <c:v>4110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0F-4716-A85A-50613C925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795112"/>
        <c:axId val="501790016"/>
      </c:scatterChart>
      <c:valAx>
        <c:axId val="50179511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501790016"/>
        <c:crosses val="autoZero"/>
        <c:crossBetween val="midCat"/>
        <c:majorUnit val="10"/>
      </c:valAx>
      <c:valAx>
        <c:axId val="50179001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50179511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srim7Be_Al!$P$5</c:f>
          <c:strCache>
            <c:ptCount val="1"/>
            <c:pt idx="0">
              <c:v>srim7Be_Al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srim7Be_Al!$D$20:$D$228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srim7Be_Al!$E$20:$E$228</c:f>
              <c:numCache>
                <c:formatCode>0.000E+00</c:formatCode>
                <c:ptCount val="209"/>
                <c:pt idx="0">
                  <c:v>2.7369999999999998E-2</c:v>
                </c:pt>
                <c:pt idx="1">
                  <c:v>2.9260000000000001E-2</c:v>
                </c:pt>
                <c:pt idx="2">
                  <c:v>3.1040000000000002E-2</c:v>
                </c:pt>
                <c:pt idx="3">
                  <c:v>3.2719999999999999E-2</c:v>
                </c:pt>
                <c:pt idx="4">
                  <c:v>3.431E-2</c:v>
                </c:pt>
                <c:pt idx="5">
                  <c:v>3.5839999999999997E-2</c:v>
                </c:pt>
                <c:pt idx="6">
                  <c:v>3.73E-2</c:v>
                </c:pt>
                <c:pt idx="7">
                  <c:v>3.8710000000000001E-2</c:v>
                </c:pt>
                <c:pt idx="8">
                  <c:v>4.0070000000000001E-2</c:v>
                </c:pt>
                <c:pt idx="9">
                  <c:v>4.138E-2</c:v>
                </c:pt>
                <c:pt idx="10">
                  <c:v>4.2659999999999997E-2</c:v>
                </c:pt>
                <c:pt idx="11">
                  <c:v>4.3889999999999998E-2</c:v>
                </c:pt>
                <c:pt idx="12">
                  <c:v>4.6269999999999999E-2</c:v>
                </c:pt>
                <c:pt idx="13">
                  <c:v>4.9070000000000003E-2</c:v>
                </c:pt>
                <c:pt idx="14">
                  <c:v>5.1729999999999998E-2</c:v>
                </c:pt>
                <c:pt idx="15">
                  <c:v>5.425E-2</c:v>
                </c:pt>
                <c:pt idx="16">
                  <c:v>5.6660000000000002E-2</c:v>
                </c:pt>
                <c:pt idx="17">
                  <c:v>5.8979999999999998E-2</c:v>
                </c:pt>
                <c:pt idx="18">
                  <c:v>6.1199999999999997E-2</c:v>
                </c:pt>
                <c:pt idx="19">
                  <c:v>6.3350000000000004E-2</c:v>
                </c:pt>
                <c:pt idx="20">
                  <c:v>6.5430000000000002E-2</c:v>
                </c:pt>
                <c:pt idx="21">
                  <c:v>6.9400000000000003E-2</c:v>
                </c:pt>
                <c:pt idx="22">
                  <c:v>7.3150000000000007E-2</c:v>
                </c:pt>
                <c:pt idx="23">
                  <c:v>7.6719999999999997E-2</c:v>
                </c:pt>
                <c:pt idx="24">
                  <c:v>8.0140000000000003E-2</c:v>
                </c:pt>
                <c:pt idx="25">
                  <c:v>8.3409999999999998E-2</c:v>
                </c:pt>
                <c:pt idx="26">
                  <c:v>8.6559999999999998E-2</c:v>
                </c:pt>
                <c:pt idx="27">
                  <c:v>9.2530000000000001E-2</c:v>
                </c:pt>
                <c:pt idx="28">
                  <c:v>9.8150000000000001E-2</c:v>
                </c:pt>
                <c:pt idx="29">
                  <c:v>0.10349999999999999</c:v>
                </c:pt>
                <c:pt idx="30">
                  <c:v>0.1085</c:v>
                </c:pt>
                <c:pt idx="31">
                  <c:v>0.1133</c:v>
                </c:pt>
                <c:pt idx="32">
                  <c:v>0.11799999999999999</c:v>
                </c:pt>
                <c:pt idx="33">
                  <c:v>0.12239999999999999</c:v>
                </c:pt>
                <c:pt idx="34">
                  <c:v>0.12670000000000001</c:v>
                </c:pt>
                <c:pt idx="35">
                  <c:v>0.13089999999999999</c:v>
                </c:pt>
                <c:pt idx="36">
                  <c:v>0.13489999999999999</c:v>
                </c:pt>
                <c:pt idx="37">
                  <c:v>0.13880000000000001</c:v>
                </c:pt>
                <c:pt idx="38">
                  <c:v>0.14630000000000001</c:v>
                </c:pt>
                <c:pt idx="39">
                  <c:v>0.1552</c:v>
                </c:pt>
                <c:pt idx="40">
                  <c:v>0.1636</c:v>
                </c:pt>
                <c:pt idx="41">
                  <c:v>0.1716</c:v>
                </c:pt>
                <c:pt idx="42">
                  <c:v>0.1792</c:v>
                </c:pt>
                <c:pt idx="43">
                  <c:v>0.1865</c:v>
                </c:pt>
                <c:pt idx="44">
                  <c:v>0.19350000000000001</c:v>
                </c:pt>
                <c:pt idx="45">
                  <c:v>0.20030000000000001</c:v>
                </c:pt>
                <c:pt idx="46">
                  <c:v>0.2069</c:v>
                </c:pt>
                <c:pt idx="47">
                  <c:v>0.2195</c:v>
                </c:pt>
                <c:pt idx="48">
                  <c:v>0.23130000000000001</c:v>
                </c:pt>
                <c:pt idx="49">
                  <c:v>0.24260000000000001</c:v>
                </c:pt>
                <c:pt idx="50">
                  <c:v>0.25340000000000001</c:v>
                </c:pt>
                <c:pt idx="51">
                  <c:v>0.26379999999999998</c:v>
                </c:pt>
                <c:pt idx="52">
                  <c:v>0.2737</c:v>
                </c:pt>
                <c:pt idx="53">
                  <c:v>0.29260000000000003</c:v>
                </c:pt>
                <c:pt idx="54">
                  <c:v>0.31040000000000001</c:v>
                </c:pt>
                <c:pt idx="55">
                  <c:v>0.32719999999999999</c:v>
                </c:pt>
                <c:pt idx="56">
                  <c:v>0.34310000000000002</c:v>
                </c:pt>
                <c:pt idx="57">
                  <c:v>0.3584</c:v>
                </c:pt>
                <c:pt idx="58">
                  <c:v>0.373</c:v>
                </c:pt>
                <c:pt idx="59">
                  <c:v>0.3871</c:v>
                </c:pt>
                <c:pt idx="60">
                  <c:v>0.40720000000000001</c:v>
                </c:pt>
                <c:pt idx="61">
                  <c:v>0.42620000000000002</c:v>
                </c:pt>
                <c:pt idx="62">
                  <c:v>0.44429999999999997</c:v>
                </c:pt>
                <c:pt idx="63">
                  <c:v>0.46150000000000002</c:v>
                </c:pt>
                <c:pt idx="64">
                  <c:v>0.49390000000000001</c:v>
                </c:pt>
                <c:pt idx="65">
                  <c:v>0.53100000000000003</c:v>
                </c:pt>
                <c:pt idx="66">
                  <c:v>0.56510000000000005</c:v>
                </c:pt>
                <c:pt idx="67">
                  <c:v>0.59650000000000003</c:v>
                </c:pt>
                <c:pt idx="68">
                  <c:v>0.62549999999999994</c:v>
                </c:pt>
                <c:pt idx="69">
                  <c:v>0.65259999999999996</c:v>
                </c:pt>
                <c:pt idx="70">
                  <c:v>0.67769999999999997</c:v>
                </c:pt>
                <c:pt idx="71">
                  <c:v>0.70130000000000003</c:v>
                </c:pt>
                <c:pt idx="72">
                  <c:v>0.72350000000000003</c:v>
                </c:pt>
                <c:pt idx="73">
                  <c:v>0.76419999999999999</c:v>
                </c:pt>
                <c:pt idx="74">
                  <c:v>0.80079999999999996</c:v>
                </c:pt>
                <c:pt idx="75">
                  <c:v>0.83440000000000003</c:v>
                </c:pt>
                <c:pt idx="76">
                  <c:v>0.86550000000000005</c:v>
                </c:pt>
                <c:pt idx="77">
                  <c:v>0.89459999999999995</c:v>
                </c:pt>
                <c:pt idx="78">
                  <c:v>0.92220000000000002</c:v>
                </c:pt>
                <c:pt idx="79">
                  <c:v>0.97389999999999999</c:v>
                </c:pt>
                <c:pt idx="80">
                  <c:v>1.022</c:v>
                </c:pt>
                <c:pt idx="81">
                  <c:v>1.0680000000000001</c:v>
                </c:pt>
                <c:pt idx="82">
                  <c:v>1.1120000000000001</c:v>
                </c:pt>
                <c:pt idx="83">
                  <c:v>1.1559999999999999</c:v>
                </c:pt>
                <c:pt idx="84">
                  <c:v>1.198</c:v>
                </c:pt>
                <c:pt idx="85">
                  <c:v>1.2390000000000001</c:v>
                </c:pt>
                <c:pt idx="86">
                  <c:v>1.2789999999999999</c:v>
                </c:pt>
                <c:pt idx="87">
                  <c:v>1.319</c:v>
                </c:pt>
                <c:pt idx="88">
                  <c:v>1.3580000000000001</c:v>
                </c:pt>
                <c:pt idx="89">
                  <c:v>1.3959999999999999</c:v>
                </c:pt>
                <c:pt idx="90">
                  <c:v>1.4710000000000001</c:v>
                </c:pt>
                <c:pt idx="91">
                  <c:v>1.56</c:v>
                </c:pt>
                <c:pt idx="92">
                  <c:v>1.6459999999999999</c:v>
                </c:pt>
                <c:pt idx="93">
                  <c:v>1.728</c:v>
                </c:pt>
                <c:pt idx="94">
                  <c:v>1.806</c:v>
                </c:pt>
                <c:pt idx="95">
                  <c:v>1.88</c:v>
                </c:pt>
                <c:pt idx="96">
                  <c:v>1.9510000000000001</c:v>
                </c:pt>
                <c:pt idx="97">
                  <c:v>2.0179999999999998</c:v>
                </c:pt>
                <c:pt idx="98">
                  <c:v>2.0819999999999999</c:v>
                </c:pt>
                <c:pt idx="99">
                  <c:v>2.2000000000000002</c:v>
                </c:pt>
                <c:pt idx="100">
                  <c:v>2.306</c:v>
                </c:pt>
                <c:pt idx="101">
                  <c:v>2.4009999999999998</c:v>
                </c:pt>
                <c:pt idx="102">
                  <c:v>2.4860000000000002</c:v>
                </c:pt>
                <c:pt idx="103">
                  <c:v>2.5609999999999999</c:v>
                </c:pt>
                <c:pt idx="104">
                  <c:v>2.629</c:v>
                </c:pt>
                <c:pt idx="105">
                  <c:v>2.742</c:v>
                </c:pt>
                <c:pt idx="106">
                  <c:v>2.831</c:v>
                </c:pt>
                <c:pt idx="107">
                  <c:v>2.9</c:v>
                </c:pt>
                <c:pt idx="108">
                  <c:v>2.9529999999999998</c:v>
                </c:pt>
                <c:pt idx="109">
                  <c:v>2.992</c:v>
                </c:pt>
                <c:pt idx="110">
                  <c:v>3.0219999999999998</c:v>
                </c:pt>
                <c:pt idx="111">
                  <c:v>3.0419999999999998</c:v>
                </c:pt>
                <c:pt idx="112">
                  <c:v>3.0550000000000002</c:v>
                </c:pt>
                <c:pt idx="113">
                  <c:v>3.0630000000000002</c:v>
                </c:pt>
                <c:pt idx="114">
                  <c:v>3.0659999999999998</c:v>
                </c:pt>
                <c:pt idx="115">
                  <c:v>3.0649999999999999</c:v>
                </c:pt>
                <c:pt idx="116">
                  <c:v>3.0539999999999998</c:v>
                </c:pt>
                <c:pt idx="117">
                  <c:v>3.0289999999999999</c:v>
                </c:pt>
                <c:pt idx="118">
                  <c:v>2.996</c:v>
                </c:pt>
                <c:pt idx="119">
                  <c:v>2.9590000000000001</c:v>
                </c:pt>
                <c:pt idx="120">
                  <c:v>2.919</c:v>
                </c:pt>
                <c:pt idx="121">
                  <c:v>2.8780000000000001</c:v>
                </c:pt>
                <c:pt idx="122">
                  <c:v>2.8380000000000001</c:v>
                </c:pt>
                <c:pt idx="123">
                  <c:v>2.7970000000000002</c:v>
                </c:pt>
                <c:pt idx="124">
                  <c:v>2.758</c:v>
                </c:pt>
                <c:pt idx="125">
                  <c:v>2.681</c:v>
                </c:pt>
                <c:pt idx="126">
                  <c:v>2.609</c:v>
                </c:pt>
                <c:pt idx="127">
                  <c:v>2.5409999999999999</c:v>
                </c:pt>
                <c:pt idx="128">
                  <c:v>2.4780000000000002</c:v>
                </c:pt>
                <c:pt idx="129">
                  <c:v>2.4169999999999998</c:v>
                </c:pt>
                <c:pt idx="130">
                  <c:v>2.36</c:v>
                </c:pt>
                <c:pt idx="131">
                  <c:v>2.2559999999999998</c:v>
                </c:pt>
                <c:pt idx="132">
                  <c:v>2.16</c:v>
                </c:pt>
                <c:pt idx="133">
                  <c:v>2.0739999999999998</c:v>
                </c:pt>
                <c:pt idx="134">
                  <c:v>1.994</c:v>
                </c:pt>
                <c:pt idx="135">
                  <c:v>1.92</c:v>
                </c:pt>
                <c:pt idx="136">
                  <c:v>1.8520000000000001</c:v>
                </c:pt>
                <c:pt idx="137">
                  <c:v>1.788</c:v>
                </c:pt>
                <c:pt idx="138">
                  <c:v>1.728</c:v>
                </c:pt>
                <c:pt idx="139">
                  <c:v>1.665</c:v>
                </c:pt>
                <c:pt idx="140">
                  <c:v>1.6</c:v>
                </c:pt>
                <c:pt idx="141">
                  <c:v>1.5469999999999999</c:v>
                </c:pt>
                <c:pt idx="142">
                  <c:v>1.4510000000000001</c:v>
                </c:pt>
                <c:pt idx="143">
                  <c:v>1.345</c:v>
                </c:pt>
                <c:pt idx="144">
                  <c:v>1.252</c:v>
                </c:pt>
                <c:pt idx="145">
                  <c:v>1.171</c:v>
                </c:pt>
                <c:pt idx="146">
                  <c:v>1.099</c:v>
                </c:pt>
                <c:pt idx="147">
                  <c:v>1.034</c:v>
                </c:pt>
                <c:pt idx="148">
                  <c:v>0.97650000000000003</c:v>
                </c:pt>
                <c:pt idx="149">
                  <c:v>0.92469999999999997</c:v>
                </c:pt>
                <c:pt idx="150">
                  <c:v>0.87780000000000002</c:v>
                </c:pt>
                <c:pt idx="151">
                  <c:v>0.79669999999999996</c:v>
                </c:pt>
                <c:pt idx="152">
                  <c:v>0.72919999999999996</c:v>
                </c:pt>
                <c:pt idx="153">
                  <c:v>0.6724</c:v>
                </c:pt>
                <c:pt idx="154">
                  <c:v>0.624</c:v>
                </c:pt>
                <c:pt idx="155">
                  <c:v>0.58250000000000002</c:v>
                </c:pt>
                <c:pt idx="156">
                  <c:v>0.54659999999999997</c:v>
                </c:pt>
                <c:pt idx="157">
                  <c:v>0.48780000000000001</c:v>
                </c:pt>
                <c:pt idx="158">
                  <c:v>0.44190000000000002</c:v>
                </c:pt>
                <c:pt idx="159">
                  <c:v>0.40510000000000002</c:v>
                </c:pt>
                <c:pt idx="160">
                  <c:v>0.37509999999999999</c:v>
                </c:pt>
                <c:pt idx="161">
                  <c:v>0.35010000000000002</c:v>
                </c:pt>
                <c:pt idx="162">
                  <c:v>0.32879999999999998</c:v>
                </c:pt>
                <c:pt idx="163">
                  <c:v>0.31040000000000001</c:v>
                </c:pt>
                <c:pt idx="164">
                  <c:v>0.29430000000000001</c:v>
                </c:pt>
                <c:pt idx="165">
                  <c:v>0.28000000000000003</c:v>
                </c:pt>
                <c:pt idx="166">
                  <c:v>0.26700000000000002</c:v>
                </c:pt>
                <c:pt idx="167">
                  <c:v>0.25509999999999999</c:v>
                </c:pt>
                <c:pt idx="168">
                  <c:v>0.23380000000000001</c:v>
                </c:pt>
                <c:pt idx="169">
                  <c:v>0.21210000000000001</c:v>
                </c:pt>
                <c:pt idx="170">
                  <c:v>0.19500000000000001</c:v>
                </c:pt>
                <c:pt idx="171">
                  <c:v>0.1807</c:v>
                </c:pt>
                <c:pt idx="172">
                  <c:v>0.1686</c:v>
                </c:pt>
                <c:pt idx="173">
                  <c:v>0.1583</c:v>
                </c:pt>
                <c:pt idx="174">
                  <c:v>0.14929999999999999</c:v>
                </c:pt>
                <c:pt idx="175">
                  <c:v>0.1414</c:v>
                </c:pt>
                <c:pt idx="176">
                  <c:v>0.13450000000000001</c:v>
                </c:pt>
                <c:pt idx="177">
                  <c:v>0.1227</c:v>
                </c:pt>
                <c:pt idx="178">
                  <c:v>0.11310000000000001</c:v>
                </c:pt>
                <c:pt idx="179">
                  <c:v>0.1052</c:v>
                </c:pt>
                <c:pt idx="180">
                  <c:v>9.8489999999999994E-2</c:v>
                </c:pt>
                <c:pt idx="181">
                  <c:v>9.2749999999999999E-2</c:v>
                </c:pt>
                <c:pt idx="182">
                  <c:v>8.7790000000000007E-2</c:v>
                </c:pt>
                <c:pt idx="183">
                  <c:v>7.9630000000000006E-2</c:v>
                </c:pt>
                <c:pt idx="184">
                  <c:v>7.3179999999999995E-2</c:v>
                </c:pt>
                <c:pt idx="185">
                  <c:v>6.7970000000000003E-2</c:v>
                </c:pt>
                <c:pt idx="186">
                  <c:v>6.3659999999999994E-2</c:v>
                </c:pt>
                <c:pt idx="187">
                  <c:v>6.003E-2</c:v>
                </c:pt>
                <c:pt idx="188">
                  <c:v>5.6950000000000001E-2</c:v>
                </c:pt>
                <c:pt idx="189">
                  <c:v>5.4289999999999998E-2</c:v>
                </c:pt>
                <c:pt idx="190">
                  <c:v>5.1970000000000002E-2</c:v>
                </c:pt>
                <c:pt idx="191">
                  <c:v>4.9930000000000002E-2</c:v>
                </c:pt>
                <c:pt idx="192">
                  <c:v>4.8129999999999999E-2</c:v>
                </c:pt>
                <c:pt idx="193">
                  <c:v>4.6519999999999999E-2</c:v>
                </c:pt>
                <c:pt idx="194">
                  <c:v>4.3790000000000003E-2</c:v>
                </c:pt>
                <c:pt idx="195">
                  <c:v>4.104E-2</c:v>
                </c:pt>
                <c:pt idx="196">
                  <c:v>3.8850000000000003E-2</c:v>
                </c:pt>
                <c:pt idx="197">
                  <c:v>3.7060000000000003E-2</c:v>
                </c:pt>
                <c:pt idx="198">
                  <c:v>3.5569999999999997E-2</c:v>
                </c:pt>
                <c:pt idx="199">
                  <c:v>3.4320000000000003E-2</c:v>
                </c:pt>
                <c:pt idx="200">
                  <c:v>3.3259999999999998E-2</c:v>
                </c:pt>
                <c:pt idx="201">
                  <c:v>3.2340000000000001E-2</c:v>
                </c:pt>
                <c:pt idx="202">
                  <c:v>3.1550000000000002E-2</c:v>
                </c:pt>
                <c:pt idx="203">
                  <c:v>3.0249999999999999E-2</c:v>
                </c:pt>
                <c:pt idx="204">
                  <c:v>2.9239999999999999E-2</c:v>
                </c:pt>
                <c:pt idx="205">
                  <c:v>2.844E-2</c:v>
                </c:pt>
                <c:pt idx="206">
                  <c:v>2.7789999999999999E-2</c:v>
                </c:pt>
                <c:pt idx="207">
                  <c:v>2.7269999999999999E-2</c:v>
                </c:pt>
                <c:pt idx="208">
                  <c:v>2.683E-2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srim7Be_Al!$F$20:$F$228</c:f>
              <c:numCache>
                <c:formatCode>0.000E+00</c:formatCode>
                <c:ptCount val="209"/>
                <c:pt idx="0">
                  <c:v>0.1081</c:v>
                </c:pt>
                <c:pt idx="1">
                  <c:v>0.1137</c:v>
                </c:pt>
                <c:pt idx="2">
                  <c:v>0.1187</c:v>
                </c:pt>
                <c:pt idx="3">
                  <c:v>0.12330000000000001</c:v>
                </c:pt>
                <c:pt idx="4">
                  <c:v>0.1275</c:v>
                </c:pt>
                <c:pt idx="5">
                  <c:v>0.1313</c:v>
                </c:pt>
                <c:pt idx="6">
                  <c:v>0.13489999999999999</c:v>
                </c:pt>
                <c:pt idx="7">
                  <c:v>0.13819999999999999</c:v>
                </c:pt>
                <c:pt idx="8">
                  <c:v>0.14130000000000001</c:v>
                </c:pt>
                <c:pt idx="9">
                  <c:v>0.14419999999999999</c:v>
                </c:pt>
                <c:pt idx="10">
                  <c:v>0.14699999999999999</c:v>
                </c:pt>
                <c:pt idx="11">
                  <c:v>0.14949999999999999</c:v>
                </c:pt>
                <c:pt idx="12">
                  <c:v>0.15429999999999999</c:v>
                </c:pt>
                <c:pt idx="13">
                  <c:v>0.15959999999999999</c:v>
                </c:pt>
                <c:pt idx="14">
                  <c:v>0.1643</c:v>
                </c:pt>
                <c:pt idx="15">
                  <c:v>0.16850000000000001</c:v>
                </c:pt>
                <c:pt idx="16">
                  <c:v>0.17230000000000001</c:v>
                </c:pt>
                <c:pt idx="17">
                  <c:v>0.1757</c:v>
                </c:pt>
                <c:pt idx="18">
                  <c:v>0.1789</c:v>
                </c:pt>
                <c:pt idx="19">
                  <c:v>0.1817</c:v>
                </c:pt>
                <c:pt idx="20">
                  <c:v>0.18440000000000001</c:v>
                </c:pt>
                <c:pt idx="21">
                  <c:v>0.18909999999999999</c:v>
                </c:pt>
                <c:pt idx="22">
                  <c:v>0.19320000000000001</c:v>
                </c:pt>
                <c:pt idx="23">
                  <c:v>0.19670000000000001</c:v>
                </c:pt>
                <c:pt idx="24">
                  <c:v>0.19980000000000001</c:v>
                </c:pt>
                <c:pt idx="25">
                  <c:v>0.2026</c:v>
                </c:pt>
                <c:pt idx="26">
                  <c:v>0.20499999999999999</c:v>
                </c:pt>
                <c:pt idx="27">
                  <c:v>0.20910000000000001</c:v>
                </c:pt>
                <c:pt idx="28">
                  <c:v>0.21240000000000001</c:v>
                </c:pt>
                <c:pt idx="29">
                  <c:v>0.21510000000000001</c:v>
                </c:pt>
                <c:pt idx="30">
                  <c:v>0.2172</c:v>
                </c:pt>
                <c:pt idx="31">
                  <c:v>0.219</c:v>
                </c:pt>
                <c:pt idx="32">
                  <c:v>0.22040000000000001</c:v>
                </c:pt>
                <c:pt idx="33">
                  <c:v>0.2215</c:v>
                </c:pt>
                <c:pt idx="34">
                  <c:v>0.22239999999999999</c:v>
                </c:pt>
                <c:pt idx="35">
                  <c:v>0.22309999999999999</c:v>
                </c:pt>
                <c:pt idx="36">
                  <c:v>0.22359999999999999</c:v>
                </c:pt>
                <c:pt idx="37">
                  <c:v>0.224</c:v>
                </c:pt>
                <c:pt idx="38">
                  <c:v>0.22439999999999999</c:v>
                </c:pt>
                <c:pt idx="39">
                  <c:v>0.2243</c:v>
                </c:pt>
                <c:pt idx="40">
                  <c:v>0.2238</c:v>
                </c:pt>
                <c:pt idx="41">
                  <c:v>0.223</c:v>
                </c:pt>
                <c:pt idx="42">
                  <c:v>0.222</c:v>
                </c:pt>
                <c:pt idx="43">
                  <c:v>0.22070000000000001</c:v>
                </c:pt>
                <c:pt idx="44">
                  <c:v>0.21929999999999999</c:v>
                </c:pt>
                <c:pt idx="45">
                  <c:v>0.21790000000000001</c:v>
                </c:pt>
                <c:pt idx="46">
                  <c:v>0.21629999999999999</c:v>
                </c:pt>
                <c:pt idx="47">
                  <c:v>0.21310000000000001</c:v>
                </c:pt>
                <c:pt idx="48">
                  <c:v>0.2097</c:v>
                </c:pt>
                <c:pt idx="49">
                  <c:v>0.2064</c:v>
                </c:pt>
                <c:pt idx="50">
                  <c:v>0.20300000000000001</c:v>
                </c:pt>
                <c:pt idx="51">
                  <c:v>0.19969999999999999</c:v>
                </c:pt>
                <c:pt idx="52">
                  <c:v>0.19650000000000001</c:v>
                </c:pt>
                <c:pt idx="53">
                  <c:v>0.19020000000000001</c:v>
                </c:pt>
                <c:pt idx="54">
                  <c:v>0.18429999999999999</c:v>
                </c:pt>
                <c:pt idx="55">
                  <c:v>0.17879999999999999</c:v>
                </c:pt>
                <c:pt idx="56">
                  <c:v>0.1736</c:v>
                </c:pt>
                <c:pt idx="57">
                  <c:v>0.16869999999999999</c:v>
                </c:pt>
                <c:pt idx="58">
                  <c:v>0.1641</c:v>
                </c:pt>
                <c:pt idx="59">
                  <c:v>0.1598</c:v>
                </c:pt>
                <c:pt idx="60">
                  <c:v>0.15579999999999999</c:v>
                </c:pt>
                <c:pt idx="61">
                  <c:v>0.15190000000000001</c:v>
                </c:pt>
                <c:pt idx="62">
                  <c:v>0.14829999999999999</c:v>
                </c:pt>
                <c:pt idx="63">
                  <c:v>0.1449</c:v>
                </c:pt>
                <c:pt idx="64">
                  <c:v>0.1386</c:v>
                </c:pt>
                <c:pt idx="65">
                  <c:v>0.13159999999999999</c:v>
                </c:pt>
                <c:pt idx="66">
                  <c:v>0.12529999999999999</c:v>
                </c:pt>
                <c:pt idx="67">
                  <c:v>0.1197</c:v>
                </c:pt>
                <c:pt idx="68">
                  <c:v>0.1147</c:v>
                </c:pt>
                <c:pt idx="69">
                  <c:v>0.11020000000000001</c:v>
                </c:pt>
                <c:pt idx="70">
                  <c:v>0.106</c:v>
                </c:pt>
                <c:pt idx="71">
                  <c:v>0.1022</c:v>
                </c:pt>
                <c:pt idx="72">
                  <c:v>9.8739999999999994E-2</c:v>
                </c:pt>
                <c:pt idx="73">
                  <c:v>9.2530000000000001E-2</c:v>
                </c:pt>
                <c:pt idx="74">
                  <c:v>8.7179999999999994E-2</c:v>
                </c:pt>
                <c:pt idx="75">
                  <c:v>8.2489999999999994E-2</c:v>
                </c:pt>
                <c:pt idx="76">
                  <c:v>7.8359999999999999E-2</c:v>
                </c:pt>
                <c:pt idx="77">
                  <c:v>7.4679999999999996E-2</c:v>
                </c:pt>
                <c:pt idx="78">
                  <c:v>7.1379999999999999E-2</c:v>
                </c:pt>
                <c:pt idx="79">
                  <c:v>6.5689999999999998E-2</c:v>
                </c:pt>
                <c:pt idx="80">
                  <c:v>6.0949999999999997E-2</c:v>
                </c:pt>
                <c:pt idx="81">
                  <c:v>5.6930000000000001E-2</c:v>
                </c:pt>
                <c:pt idx="82">
                  <c:v>5.348E-2</c:v>
                </c:pt>
                <c:pt idx="83">
                  <c:v>5.0470000000000001E-2</c:v>
                </c:pt>
                <c:pt idx="84">
                  <c:v>4.7820000000000001E-2</c:v>
                </c:pt>
                <c:pt idx="85">
                  <c:v>4.5469999999999997E-2</c:v>
                </c:pt>
                <c:pt idx="86">
                  <c:v>4.3360000000000003E-2</c:v>
                </c:pt>
                <c:pt idx="87">
                  <c:v>4.147E-2</c:v>
                </c:pt>
                <c:pt idx="88">
                  <c:v>3.9750000000000001E-2</c:v>
                </c:pt>
                <c:pt idx="89">
                  <c:v>3.8190000000000002E-2</c:v>
                </c:pt>
                <c:pt idx="90">
                  <c:v>3.5439999999999999E-2</c:v>
                </c:pt>
                <c:pt idx="91">
                  <c:v>3.2570000000000002E-2</c:v>
                </c:pt>
                <c:pt idx="92">
                  <c:v>3.0179999999999998E-2</c:v>
                </c:pt>
                <c:pt idx="93">
                  <c:v>2.8150000000000001E-2</c:v>
                </c:pt>
                <c:pt idx="94">
                  <c:v>2.64E-2</c:v>
                </c:pt>
                <c:pt idx="95">
                  <c:v>2.4879999999999999E-2</c:v>
                </c:pt>
                <c:pt idx="96">
                  <c:v>2.3539999999999998E-2</c:v>
                </c:pt>
                <c:pt idx="97">
                  <c:v>2.2349999999999998E-2</c:v>
                </c:pt>
                <c:pt idx="98">
                  <c:v>2.128E-2</c:v>
                </c:pt>
                <c:pt idx="99">
                  <c:v>1.9460000000000002E-2</c:v>
                </c:pt>
                <c:pt idx="100">
                  <c:v>1.7950000000000001E-2</c:v>
                </c:pt>
                <c:pt idx="101">
                  <c:v>1.668E-2</c:v>
                </c:pt>
                <c:pt idx="102">
                  <c:v>1.559E-2</c:v>
                </c:pt>
                <c:pt idx="103">
                  <c:v>1.465E-2</c:v>
                </c:pt>
                <c:pt idx="104">
                  <c:v>1.3820000000000001E-2</c:v>
                </c:pt>
                <c:pt idx="105">
                  <c:v>1.244E-2</c:v>
                </c:pt>
                <c:pt idx="106">
                  <c:v>1.133E-2</c:v>
                </c:pt>
                <c:pt idx="107">
                  <c:v>1.042E-2</c:v>
                </c:pt>
                <c:pt idx="108">
                  <c:v>9.6489999999999996E-3</c:v>
                </c:pt>
                <c:pt idx="109">
                  <c:v>8.9960000000000005E-3</c:v>
                </c:pt>
                <c:pt idx="110">
                  <c:v>8.4320000000000003E-3</c:v>
                </c:pt>
                <c:pt idx="111">
                  <c:v>7.9399999999999991E-3</c:v>
                </c:pt>
                <c:pt idx="112">
                  <c:v>7.5059999999999997E-3</c:v>
                </c:pt>
                <c:pt idx="113">
                  <c:v>7.1209999999999997E-3</c:v>
                </c:pt>
                <c:pt idx="114">
                  <c:v>6.7759999999999999E-3</c:v>
                </c:pt>
                <c:pt idx="115">
                  <c:v>6.4650000000000003E-3</c:v>
                </c:pt>
                <c:pt idx="116">
                  <c:v>5.9280000000000001E-3</c:v>
                </c:pt>
                <c:pt idx="117">
                  <c:v>5.378E-3</c:v>
                </c:pt>
                <c:pt idx="118">
                  <c:v>4.9280000000000001E-3</c:v>
                </c:pt>
                <c:pt idx="119">
                  <c:v>4.5519999999999996E-3</c:v>
                </c:pt>
                <c:pt idx="120">
                  <c:v>4.2329999999999998E-3</c:v>
                </c:pt>
                <c:pt idx="121">
                  <c:v>3.9589999999999998E-3</c:v>
                </c:pt>
                <c:pt idx="122">
                  <c:v>3.7200000000000002E-3</c:v>
                </c:pt>
                <c:pt idx="123">
                  <c:v>3.5100000000000001E-3</c:v>
                </c:pt>
                <c:pt idx="124">
                  <c:v>3.3240000000000001E-3</c:v>
                </c:pt>
                <c:pt idx="125">
                  <c:v>3.009E-3</c:v>
                </c:pt>
                <c:pt idx="126">
                  <c:v>2.7520000000000001E-3</c:v>
                </c:pt>
                <c:pt idx="127">
                  <c:v>2.5370000000000002E-3</c:v>
                </c:pt>
                <c:pt idx="128">
                  <c:v>2.356E-3</c:v>
                </c:pt>
                <c:pt idx="129">
                  <c:v>2.2000000000000001E-3</c:v>
                </c:pt>
                <c:pt idx="130">
                  <c:v>2.065E-3</c:v>
                </c:pt>
                <c:pt idx="131">
                  <c:v>1.841E-3</c:v>
                </c:pt>
                <c:pt idx="132">
                  <c:v>1.6639999999999999E-3</c:v>
                </c:pt>
                <c:pt idx="133">
                  <c:v>1.519E-3</c:v>
                </c:pt>
                <c:pt idx="134">
                  <c:v>1.3990000000000001E-3</c:v>
                </c:pt>
                <c:pt idx="135">
                  <c:v>1.297E-3</c:v>
                </c:pt>
                <c:pt idx="136">
                  <c:v>1.2099999999999999E-3</c:v>
                </c:pt>
                <c:pt idx="137">
                  <c:v>1.1349999999999999E-3</c:v>
                </c:pt>
                <c:pt idx="138">
                  <c:v>1.0690000000000001E-3</c:v>
                </c:pt>
                <c:pt idx="139">
                  <c:v>1.01E-3</c:v>
                </c:pt>
                <c:pt idx="140">
                  <c:v>9.5819999999999998E-4</c:v>
                </c:pt>
                <c:pt idx="141">
                  <c:v>9.1149999999999998E-4</c:v>
                </c:pt>
                <c:pt idx="142">
                  <c:v>8.3120000000000004E-4</c:v>
                </c:pt>
                <c:pt idx="143">
                  <c:v>7.4960000000000001E-4</c:v>
                </c:pt>
                <c:pt idx="144">
                  <c:v>6.8340000000000002E-4</c:v>
                </c:pt>
                <c:pt idx="145">
                  <c:v>6.2839999999999999E-4</c:v>
                </c:pt>
                <c:pt idx="146">
                  <c:v>5.8200000000000005E-4</c:v>
                </c:pt>
                <c:pt idx="147">
                  <c:v>5.4230000000000001E-4</c:v>
                </c:pt>
                <c:pt idx="148">
                  <c:v>5.0790000000000004E-4</c:v>
                </c:pt>
                <c:pt idx="149">
                  <c:v>4.7780000000000001E-4</c:v>
                </c:pt>
                <c:pt idx="150">
                  <c:v>4.5130000000000002E-4</c:v>
                </c:pt>
                <c:pt idx="151">
                  <c:v>4.0650000000000001E-4</c:v>
                </c:pt>
                <c:pt idx="152">
                  <c:v>3.702E-4</c:v>
                </c:pt>
                <c:pt idx="153">
                  <c:v>3.4010000000000003E-4</c:v>
                </c:pt>
                <c:pt idx="154">
                  <c:v>3.1480000000000001E-4</c:v>
                </c:pt>
                <c:pt idx="155">
                  <c:v>2.9310000000000002E-4</c:v>
                </c:pt>
                <c:pt idx="156">
                  <c:v>2.743E-4</c:v>
                </c:pt>
                <c:pt idx="157">
                  <c:v>2.4350000000000001E-4</c:v>
                </c:pt>
                <c:pt idx="158">
                  <c:v>2.1910000000000001E-4</c:v>
                </c:pt>
                <c:pt idx="159">
                  <c:v>1.9929999999999999E-4</c:v>
                </c:pt>
                <c:pt idx="160">
                  <c:v>1.83E-4</c:v>
                </c:pt>
                <c:pt idx="161">
                  <c:v>1.6919999999999999E-4</c:v>
                </c:pt>
                <c:pt idx="162">
                  <c:v>1.5750000000000001E-4</c:v>
                </c:pt>
                <c:pt idx="163">
                  <c:v>1.473E-4</c:v>
                </c:pt>
                <c:pt idx="164">
                  <c:v>1.384E-4</c:v>
                </c:pt>
                <c:pt idx="165">
                  <c:v>1.306E-4</c:v>
                </c:pt>
                <c:pt idx="166">
                  <c:v>1.237E-4</c:v>
                </c:pt>
                <c:pt idx="167">
                  <c:v>1.1739999999999999E-4</c:v>
                </c:pt>
                <c:pt idx="168">
                  <c:v>1.0679999999999999E-4</c:v>
                </c:pt>
                <c:pt idx="169">
                  <c:v>9.5989999999999994E-5</c:v>
                </c:pt>
                <c:pt idx="170">
                  <c:v>8.7250000000000007E-5</c:v>
                </c:pt>
                <c:pt idx="171">
                  <c:v>8.0030000000000005E-5</c:v>
                </c:pt>
                <c:pt idx="172">
                  <c:v>7.3960000000000003E-5</c:v>
                </c:pt>
                <c:pt idx="173">
                  <c:v>6.8769999999999994E-5</c:v>
                </c:pt>
                <c:pt idx="174">
                  <c:v>6.4289999999999996E-5</c:v>
                </c:pt>
                <c:pt idx="175">
                  <c:v>6.0380000000000001E-5</c:v>
                </c:pt>
                <c:pt idx="176">
                  <c:v>5.694E-5</c:v>
                </c:pt>
                <c:pt idx="177">
                  <c:v>5.1150000000000003E-5</c:v>
                </c:pt>
                <c:pt idx="178">
                  <c:v>4.6470000000000001E-5</c:v>
                </c:pt>
                <c:pt idx="179">
                  <c:v>4.2599999999999999E-5</c:v>
                </c:pt>
                <c:pt idx="180">
                  <c:v>3.9339999999999999E-5</c:v>
                </c:pt>
                <c:pt idx="181">
                  <c:v>3.6569999999999997E-5</c:v>
                </c:pt>
                <c:pt idx="182">
                  <c:v>3.417E-5</c:v>
                </c:pt>
                <c:pt idx="183">
                  <c:v>3.0239999999999998E-5</c:v>
                </c:pt>
                <c:pt idx="184">
                  <c:v>2.7149999999999999E-5</c:v>
                </c:pt>
                <c:pt idx="185">
                  <c:v>2.4649999999999999E-5</c:v>
                </c:pt>
                <c:pt idx="186">
                  <c:v>2.2589999999999999E-5</c:v>
                </c:pt>
                <c:pt idx="187">
                  <c:v>2.0849999999999999E-5</c:v>
                </c:pt>
                <c:pt idx="188">
                  <c:v>1.9369999999999999E-5</c:v>
                </c:pt>
                <c:pt idx="189">
                  <c:v>1.8099999999999999E-5</c:v>
                </c:pt>
                <c:pt idx="190">
                  <c:v>1.6990000000000002E-5</c:v>
                </c:pt>
                <c:pt idx="191">
                  <c:v>1.6010000000000001E-5</c:v>
                </c:pt>
                <c:pt idx="192">
                  <c:v>1.5140000000000001E-5</c:v>
                </c:pt>
                <c:pt idx="193">
                  <c:v>1.436E-5</c:v>
                </c:pt>
                <c:pt idx="194">
                  <c:v>1.3030000000000001E-5</c:v>
                </c:pt>
                <c:pt idx="195">
                  <c:v>1.169E-5</c:v>
                </c:pt>
                <c:pt idx="196">
                  <c:v>1.061E-5</c:v>
                </c:pt>
                <c:pt idx="197">
                  <c:v>9.7159999999999998E-6</c:v>
                </c:pt>
                <c:pt idx="198">
                  <c:v>8.9660000000000002E-6</c:v>
                </c:pt>
                <c:pt idx="199">
                  <c:v>8.3259999999999996E-6</c:v>
                </c:pt>
                <c:pt idx="200">
                  <c:v>7.7749999999999993E-6</c:v>
                </c:pt>
                <c:pt idx="201">
                  <c:v>7.294E-6</c:v>
                </c:pt>
                <c:pt idx="202">
                  <c:v>6.8709999999999999E-6</c:v>
                </c:pt>
                <c:pt idx="203">
                  <c:v>6.161E-6</c:v>
                </c:pt>
                <c:pt idx="204">
                  <c:v>5.5879999999999997E-6</c:v>
                </c:pt>
                <c:pt idx="205">
                  <c:v>5.1150000000000002E-6</c:v>
                </c:pt>
                <c:pt idx="206">
                  <c:v>4.7190000000000001E-6</c:v>
                </c:pt>
                <c:pt idx="207">
                  <c:v>4.3810000000000001E-6</c:v>
                </c:pt>
                <c:pt idx="208">
                  <c:v>4.0899999999999998E-6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srim7Be_Al!$G$20:$G$228</c:f>
              <c:numCache>
                <c:formatCode>0.000E+00</c:formatCode>
                <c:ptCount val="209"/>
                <c:pt idx="0">
                  <c:v>0.13547000000000001</c:v>
                </c:pt>
                <c:pt idx="1">
                  <c:v>0.14296</c:v>
                </c:pt>
                <c:pt idx="2">
                  <c:v>0.14974000000000001</c:v>
                </c:pt>
                <c:pt idx="3">
                  <c:v>0.15601999999999999</c:v>
                </c:pt>
                <c:pt idx="4">
                  <c:v>0.16181000000000001</c:v>
                </c:pt>
                <c:pt idx="5">
                  <c:v>0.16714000000000001</c:v>
                </c:pt>
                <c:pt idx="6">
                  <c:v>0.17219999999999999</c:v>
                </c:pt>
                <c:pt idx="7">
                  <c:v>0.17690999999999998</c:v>
                </c:pt>
                <c:pt idx="8">
                  <c:v>0.18137</c:v>
                </c:pt>
                <c:pt idx="9">
                  <c:v>0.18557999999999999</c:v>
                </c:pt>
                <c:pt idx="10">
                  <c:v>0.18966</c:v>
                </c:pt>
                <c:pt idx="11">
                  <c:v>0.19339000000000001</c:v>
                </c:pt>
                <c:pt idx="12">
                  <c:v>0.20057</c:v>
                </c:pt>
                <c:pt idx="13">
                  <c:v>0.20866999999999999</c:v>
                </c:pt>
                <c:pt idx="14">
                  <c:v>0.21603</c:v>
                </c:pt>
                <c:pt idx="15">
                  <c:v>0.22275</c:v>
                </c:pt>
                <c:pt idx="16">
                  <c:v>0.22896</c:v>
                </c:pt>
                <c:pt idx="17">
                  <c:v>0.23468</c:v>
                </c:pt>
                <c:pt idx="18">
                  <c:v>0.24010000000000001</c:v>
                </c:pt>
                <c:pt idx="19">
                  <c:v>0.24504999999999999</c:v>
                </c:pt>
                <c:pt idx="20">
                  <c:v>0.24983</c:v>
                </c:pt>
                <c:pt idx="21">
                  <c:v>0.25850000000000001</c:v>
                </c:pt>
                <c:pt idx="22">
                  <c:v>0.26635000000000003</c:v>
                </c:pt>
                <c:pt idx="23">
                  <c:v>0.27342</c:v>
                </c:pt>
                <c:pt idx="24">
                  <c:v>0.27994000000000002</c:v>
                </c:pt>
                <c:pt idx="25">
                  <c:v>0.28600999999999999</c:v>
                </c:pt>
                <c:pt idx="26">
                  <c:v>0.29155999999999999</c:v>
                </c:pt>
                <c:pt idx="27">
                  <c:v>0.30163000000000001</c:v>
                </c:pt>
                <c:pt idx="28">
                  <c:v>0.31054999999999999</c:v>
                </c:pt>
                <c:pt idx="29">
                  <c:v>0.31859999999999999</c:v>
                </c:pt>
                <c:pt idx="30">
                  <c:v>0.32569999999999999</c:v>
                </c:pt>
                <c:pt idx="31">
                  <c:v>0.33229999999999998</c:v>
                </c:pt>
                <c:pt idx="32">
                  <c:v>0.33840000000000003</c:v>
                </c:pt>
                <c:pt idx="33">
                  <c:v>0.34389999999999998</c:v>
                </c:pt>
                <c:pt idx="34">
                  <c:v>0.34909999999999997</c:v>
                </c:pt>
                <c:pt idx="35">
                  <c:v>0.35399999999999998</c:v>
                </c:pt>
                <c:pt idx="36">
                  <c:v>0.35849999999999999</c:v>
                </c:pt>
                <c:pt idx="37">
                  <c:v>0.36280000000000001</c:v>
                </c:pt>
                <c:pt idx="38">
                  <c:v>0.37070000000000003</c:v>
                </c:pt>
                <c:pt idx="39">
                  <c:v>0.3795</c:v>
                </c:pt>
                <c:pt idx="40">
                  <c:v>0.38739999999999997</c:v>
                </c:pt>
                <c:pt idx="41">
                  <c:v>0.39460000000000001</c:v>
                </c:pt>
                <c:pt idx="42">
                  <c:v>0.4012</c:v>
                </c:pt>
                <c:pt idx="43">
                  <c:v>0.40720000000000001</c:v>
                </c:pt>
                <c:pt idx="44">
                  <c:v>0.4128</c:v>
                </c:pt>
                <c:pt idx="45">
                  <c:v>0.41820000000000002</c:v>
                </c:pt>
                <c:pt idx="46">
                  <c:v>0.42320000000000002</c:v>
                </c:pt>
                <c:pt idx="47">
                  <c:v>0.43259999999999998</c:v>
                </c:pt>
                <c:pt idx="48">
                  <c:v>0.441</c:v>
                </c:pt>
                <c:pt idx="49">
                  <c:v>0.44900000000000001</c:v>
                </c:pt>
                <c:pt idx="50">
                  <c:v>0.45640000000000003</c:v>
                </c:pt>
                <c:pt idx="51">
                  <c:v>0.46349999999999997</c:v>
                </c:pt>
                <c:pt idx="52">
                  <c:v>0.47020000000000001</c:v>
                </c:pt>
                <c:pt idx="53">
                  <c:v>0.48280000000000001</c:v>
                </c:pt>
                <c:pt idx="54">
                  <c:v>0.49470000000000003</c:v>
                </c:pt>
                <c:pt idx="55">
                  <c:v>0.50600000000000001</c:v>
                </c:pt>
                <c:pt idx="56">
                  <c:v>0.51670000000000005</c:v>
                </c:pt>
                <c:pt idx="57">
                  <c:v>0.52710000000000001</c:v>
                </c:pt>
                <c:pt idx="58">
                  <c:v>0.53710000000000002</c:v>
                </c:pt>
                <c:pt idx="59">
                  <c:v>0.54689999999999994</c:v>
                </c:pt>
                <c:pt idx="60">
                  <c:v>0.56299999999999994</c:v>
                </c:pt>
                <c:pt idx="61">
                  <c:v>0.57810000000000006</c:v>
                </c:pt>
                <c:pt idx="62">
                  <c:v>0.59260000000000002</c:v>
                </c:pt>
                <c:pt idx="63">
                  <c:v>0.60640000000000005</c:v>
                </c:pt>
                <c:pt idx="64">
                  <c:v>0.63250000000000006</c:v>
                </c:pt>
                <c:pt idx="65">
                  <c:v>0.66260000000000008</c:v>
                </c:pt>
                <c:pt idx="66">
                  <c:v>0.69040000000000001</c:v>
                </c:pt>
                <c:pt idx="67">
                  <c:v>0.71620000000000006</c:v>
                </c:pt>
                <c:pt idx="68">
                  <c:v>0.74019999999999997</c:v>
                </c:pt>
                <c:pt idx="69">
                  <c:v>0.76279999999999992</c:v>
                </c:pt>
                <c:pt idx="70">
                  <c:v>0.78369999999999995</c:v>
                </c:pt>
                <c:pt idx="71">
                  <c:v>0.80349999999999999</c:v>
                </c:pt>
                <c:pt idx="72">
                  <c:v>0.82224000000000008</c:v>
                </c:pt>
                <c:pt idx="73">
                  <c:v>0.85672999999999999</c:v>
                </c:pt>
                <c:pt idx="74">
                  <c:v>0.88797999999999999</c:v>
                </c:pt>
                <c:pt idx="75">
                  <c:v>0.91688999999999998</c:v>
                </c:pt>
                <c:pt idx="76">
                  <c:v>0.94386000000000003</c:v>
                </c:pt>
                <c:pt idx="77">
                  <c:v>0.96927999999999992</c:v>
                </c:pt>
                <c:pt idx="78">
                  <c:v>0.99358000000000002</c:v>
                </c:pt>
                <c:pt idx="79">
                  <c:v>1.03959</c:v>
                </c:pt>
                <c:pt idx="80">
                  <c:v>1.0829500000000001</c:v>
                </c:pt>
                <c:pt idx="81">
                  <c:v>1.12493</c:v>
                </c:pt>
                <c:pt idx="82">
                  <c:v>1.1654800000000001</c:v>
                </c:pt>
                <c:pt idx="83">
                  <c:v>1.2064699999999999</c:v>
                </c:pt>
                <c:pt idx="84">
                  <c:v>1.2458199999999999</c:v>
                </c:pt>
                <c:pt idx="85">
                  <c:v>1.28447</c:v>
                </c:pt>
                <c:pt idx="86">
                  <c:v>1.32236</c:v>
                </c:pt>
                <c:pt idx="87">
                  <c:v>1.3604699999999998</c:v>
                </c:pt>
                <c:pt idx="88">
                  <c:v>1.39775</c:v>
                </c:pt>
                <c:pt idx="89">
                  <c:v>1.4341899999999999</c:v>
                </c:pt>
                <c:pt idx="90">
                  <c:v>1.50644</c:v>
                </c:pt>
                <c:pt idx="91">
                  <c:v>1.59257</c:v>
                </c:pt>
                <c:pt idx="92">
                  <c:v>1.67618</c:v>
                </c:pt>
                <c:pt idx="93">
                  <c:v>1.7561499999999999</c:v>
                </c:pt>
                <c:pt idx="94">
                  <c:v>1.8324</c:v>
                </c:pt>
                <c:pt idx="95">
                  <c:v>1.9048799999999999</c:v>
                </c:pt>
                <c:pt idx="96">
                  <c:v>1.97454</c:v>
                </c:pt>
                <c:pt idx="97">
                  <c:v>2.0403499999999997</c:v>
                </c:pt>
                <c:pt idx="98">
                  <c:v>2.1032799999999998</c:v>
                </c:pt>
                <c:pt idx="99">
                  <c:v>2.2194600000000002</c:v>
                </c:pt>
                <c:pt idx="100">
                  <c:v>2.32395</c:v>
                </c:pt>
                <c:pt idx="101">
                  <c:v>2.4176799999999998</c:v>
                </c:pt>
                <c:pt idx="102">
                  <c:v>2.5015900000000002</c:v>
                </c:pt>
                <c:pt idx="103">
                  <c:v>2.57565</c:v>
                </c:pt>
                <c:pt idx="104">
                  <c:v>2.6428199999999999</c:v>
                </c:pt>
                <c:pt idx="105">
                  <c:v>2.7544399999999998</c:v>
                </c:pt>
                <c:pt idx="106">
                  <c:v>2.84233</c:v>
                </c:pt>
                <c:pt idx="107">
                  <c:v>2.9104199999999998</c:v>
                </c:pt>
                <c:pt idx="108">
                  <c:v>2.9626489999999999</c:v>
                </c:pt>
                <c:pt idx="109">
                  <c:v>3.0009959999999998</c:v>
                </c:pt>
                <c:pt idx="110">
                  <c:v>3.0304319999999998</c:v>
                </c:pt>
                <c:pt idx="111">
                  <c:v>3.0499399999999999</c:v>
                </c:pt>
                <c:pt idx="112">
                  <c:v>3.062506</c:v>
                </c:pt>
                <c:pt idx="113">
                  <c:v>3.0701210000000003</c:v>
                </c:pt>
                <c:pt idx="114">
                  <c:v>3.0727759999999997</c:v>
                </c:pt>
                <c:pt idx="115">
                  <c:v>3.0714649999999999</c:v>
                </c:pt>
                <c:pt idx="116">
                  <c:v>3.0599279999999998</c:v>
                </c:pt>
                <c:pt idx="117">
                  <c:v>3.0343779999999998</c:v>
                </c:pt>
                <c:pt idx="118">
                  <c:v>3.000928</c:v>
                </c:pt>
                <c:pt idx="119">
                  <c:v>2.963552</c:v>
                </c:pt>
                <c:pt idx="120">
                  <c:v>2.9232330000000002</c:v>
                </c:pt>
                <c:pt idx="121">
                  <c:v>2.8819590000000002</c:v>
                </c:pt>
                <c:pt idx="122">
                  <c:v>2.84172</c:v>
                </c:pt>
                <c:pt idx="123">
                  <c:v>2.8005100000000001</c:v>
                </c:pt>
                <c:pt idx="124">
                  <c:v>2.7613240000000001</c:v>
                </c:pt>
                <c:pt idx="125">
                  <c:v>2.6840090000000001</c:v>
                </c:pt>
                <c:pt idx="126">
                  <c:v>2.6117520000000001</c:v>
                </c:pt>
                <c:pt idx="127">
                  <c:v>2.5435369999999997</c:v>
                </c:pt>
                <c:pt idx="128">
                  <c:v>2.480356</c:v>
                </c:pt>
                <c:pt idx="129">
                  <c:v>2.4192</c:v>
                </c:pt>
                <c:pt idx="130">
                  <c:v>2.3620649999999999</c:v>
                </c:pt>
                <c:pt idx="131">
                  <c:v>2.257841</c:v>
                </c:pt>
                <c:pt idx="132">
                  <c:v>2.161664</c:v>
                </c:pt>
                <c:pt idx="133">
                  <c:v>2.0755189999999999</c:v>
                </c:pt>
                <c:pt idx="134">
                  <c:v>1.9953989999999999</c:v>
                </c:pt>
                <c:pt idx="135">
                  <c:v>1.921297</c:v>
                </c:pt>
                <c:pt idx="136">
                  <c:v>1.85321</c:v>
                </c:pt>
                <c:pt idx="137">
                  <c:v>1.7891350000000001</c:v>
                </c:pt>
                <c:pt idx="138">
                  <c:v>1.729069</c:v>
                </c:pt>
                <c:pt idx="139">
                  <c:v>1.66601</c:v>
                </c:pt>
                <c:pt idx="140">
                  <c:v>1.6009582</c:v>
                </c:pt>
                <c:pt idx="141">
                  <c:v>1.5479114999999999</c:v>
                </c:pt>
                <c:pt idx="142">
                  <c:v>1.4518312</c:v>
                </c:pt>
                <c:pt idx="143">
                  <c:v>1.3457496</c:v>
                </c:pt>
                <c:pt idx="144">
                  <c:v>1.2526834</c:v>
                </c:pt>
                <c:pt idx="145">
                  <c:v>1.1716284000000001</c:v>
                </c:pt>
                <c:pt idx="146">
                  <c:v>1.0995820000000001</c:v>
                </c:pt>
                <c:pt idx="147">
                  <c:v>1.0345423</c:v>
                </c:pt>
                <c:pt idx="148">
                  <c:v>0.97700790000000004</c:v>
                </c:pt>
                <c:pt idx="149">
                  <c:v>0.92517779999999994</c:v>
                </c:pt>
                <c:pt idx="150">
                  <c:v>0.87825130000000007</c:v>
                </c:pt>
                <c:pt idx="151">
                  <c:v>0.79710649999999994</c:v>
                </c:pt>
                <c:pt idx="152">
                  <c:v>0.72957019999999995</c:v>
                </c:pt>
                <c:pt idx="153">
                  <c:v>0.67274009999999995</c:v>
                </c:pt>
                <c:pt idx="154">
                  <c:v>0.62431479999999995</c:v>
                </c:pt>
                <c:pt idx="155">
                  <c:v>0.58279310000000006</c:v>
                </c:pt>
                <c:pt idx="156">
                  <c:v>0.54687429999999992</c:v>
                </c:pt>
                <c:pt idx="157">
                  <c:v>0.48804350000000002</c:v>
                </c:pt>
                <c:pt idx="158">
                  <c:v>0.44211910000000004</c:v>
                </c:pt>
                <c:pt idx="159">
                  <c:v>0.40529930000000003</c:v>
                </c:pt>
                <c:pt idx="160">
                  <c:v>0.37528299999999998</c:v>
                </c:pt>
                <c:pt idx="161">
                  <c:v>0.3502692</c:v>
                </c:pt>
                <c:pt idx="162">
                  <c:v>0.32895749999999996</c:v>
                </c:pt>
                <c:pt idx="163">
                  <c:v>0.31054730000000003</c:v>
                </c:pt>
                <c:pt idx="164">
                  <c:v>0.29443839999999999</c:v>
                </c:pt>
                <c:pt idx="165">
                  <c:v>0.28013060000000001</c:v>
                </c:pt>
                <c:pt idx="166">
                  <c:v>0.26712370000000002</c:v>
                </c:pt>
                <c:pt idx="167">
                  <c:v>0.25521739999999998</c:v>
                </c:pt>
                <c:pt idx="168">
                  <c:v>0.2339068</c:v>
                </c:pt>
                <c:pt idx="169">
                  <c:v>0.21219599</c:v>
                </c:pt>
                <c:pt idx="170">
                  <c:v>0.19508725000000002</c:v>
                </c:pt>
                <c:pt idx="171">
                  <c:v>0.18078003000000001</c:v>
                </c:pt>
                <c:pt idx="172">
                  <c:v>0.16867396000000001</c:v>
                </c:pt>
                <c:pt idx="173">
                  <c:v>0.15836876999999999</c:v>
                </c:pt>
                <c:pt idx="174">
                  <c:v>0.14936428999999998</c:v>
                </c:pt>
                <c:pt idx="175">
                  <c:v>0.14146038</c:v>
                </c:pt>
                <c:pt idx="176">
                  <c:v>0.13455694000000001</c:v>
                </c:pt>
                <c:pt idx="177">
                  <c:v>0.12275115</c:v>
                </c:pt>
                <c:pt idx="178">
                  <c:v>0.11314647000000001</c:v>
                </c:pt>
                <c:pt idx="179">
                  <c:v>0.10524260000000001</c:v>
                </c:pt>
                <c:pt idx="180">
                  <c:v>9.8529339999999993E-2</c:v>
                </c:pt>
                <c:pt idx="181">
                  <c:v>9.2786569999999999E-2</c:v>
                </c:pt>
                <c:pt idx="182">
                  <c:v>8.7824170000000007E-2</c:v>
                </c:pt>
                <c:pt idx="183">
                  <c:v>7.9660240000000007E-2</c:v>
                </c:pt>
                <c:pt idx="184">
                  <c:v>7.3207149999999999E-2</c:v>
                </c:pt>
                <c:pt idx="185">
                  <c:v>6.7994650000000004E-2</c:v>
                </c:pt>
                <c:pt idx="186">
                  <c:v>6.3682589999999997E-2</c:v>
                </c:pt>
                <c:pt idx="187">
                  <c:v>6.0050850000000003E-2</c:v>
                </c:pt>
                <c:pt idx="188">
                  <c:v>5.6969369999999998E-2</c:v>
                </c:pt>
                <c:pt idx="189">
                  <c:v>5.4308099999999998E-2</c:v>
                </c:pt>
                <c:pt idx="190">
                  <c:v>5.1986990000000004E-2</c:v>
                </c:pt>
                <c:pt idx="191">
                  <c:v>4.9946009999999999E-2</c:v>
                </c:pt>
                <c:pt idx="192">
                  <c:v>4.8145139999999996E-2</c:v>
                </c:pt>
                <c:pt idx="193">
                  <c:v>4.6534359999999997E-2</c:v>
                </c:pt>
                <c:pt idx="194">
                  <c:v>4.380303E-2</c:v>
                </c:pt>
                <c:pt idx="195">
                  <c:v>4.1051690000000002E-2</c:v>
                </c:pt>
                <c:pt idx="196">
                  <c:v>3.8860610000000004E-2</c:v>
                </c:pt>
                <c:pt idx="197">
                  <c:v>3.7069716000000003E-2</c:v>
                </c:pt>
                <c:pt idx="198">
                  <c:v>3.5578965999999997E-2</c:v>
                </c:pt>
                <c:pt idx="199">
                  <c:v>3.4328326000000006E-2</c:v>
                </c:pt>
                <c:pt idx="200">
                  <c:v>3.3267774999999999E-2</c:v>
                </c:pt>
                <c:pt idx="201">
                  <c:v>3.2347293999999999E-2</c:v>
                </c:pt>
                <c:pt idx="202">
                  <c:v>3.1556871E-2</c:v>
                </c:pt>
                <c:pt idx="203">
                  <c:v>3.0256161E-2</c:v>
                </c:pt>
                <c:pt idx="204">
                  <c:v>2.9245587999999999E-2</c:v>
                </c:pt>
                <c:pt idx="205">
                  <c:v>2.8445115E-2</c:v>
                </c:pt>
                <c:pt idx="206">
                  <c:v>2.7794718999999999E-2</c:v>
                </c:pt>
                <c:pt idx="207">
                  <c:v>2.7274381E-2</c:v>
                </c:pt>
                <c:pt idx="208">
                  <c:v>2.6834090000000001E-2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69144"/>
        <c:axId val="479957776"/>
      </c:scatterChart>
      <c:valAx>
        <c:axId val="47996914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57776"/>
        <c:crosses val="autoZero"/>
        <c:crossBetween val="midCat"/>
        <c:majorUnit val="10"/>
      </c:valAx>
      <c:valAx>
        <c:axId val="47995777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691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91956694929835"/>
          <c:y val="6.1832476295941609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srim7Be_Al!$P$5</c:f>
          <c:strCache>
            <c:ptCount val="1"/>
            <c:pt idx="0">
              <c:v>srim7Be_Al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srim7Be_Al!$D$20:$D$228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srim7Be_Al!$J$20:$J$228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1.9E-3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2.5000000000000001E-3</c:v>
                </c:pt>
                <c:pt idx="18">
                  <c:v>2.5999999999999999E-3</c:v>
                </c:pt>
                <c:pt idx="19">
                  <c:v>2.7000000000000001E-3</c:v>
                </c:pt>
                <c:pt idx="20">
                  <c:v>2.9000000000000002E-3</c:v>
                </c:pt>
                <c:pt idx="21">
                  <c:v>3.0999999999999999E-3</c:v>
                </c:pt>
                <c:pt idx="22">
                  <c:v>3.4000000000000002E-3</c:v>
                </c:pt>
                <c:pt idx="23">
                  <c:v>3.5999999999999999E-3</c:v>
                </c:pt>
                <c:pt idx="24">
                  <c:v>3.8999999999999998E-3</c:v>
                </c:pt>
                <c:pt idx="25">
                  <c:v>4.1000000000000003E-3</c:v>
                </c:pt>
                <c:pt idx="26">
                  <c:v>4.3999999999999994E-3</c:v>
                </c:pt>
                <c:pt idx="27">
                  <c:v>4.8000000000000004E-3</c:v>
                </c:pt>
                <c:pt idx="28">
                  <c:v>5.3E-3</c:v>
                </c:pt>
                <c:pt idx="29">
                  <c:v>5.8000000000000005E-3</c:v>
                </c:pt>
                <c:pt idx="30">
                  <c:v>6.1999999999999998E-3</c:v>
                </c:pt>
                <c:pt idx="31">
                  <c:v>6.7000000000000002E-3</c:v>
                </c:pt>
                <c:pt idx="32">
                  <c:v>7.0999999999999995E-3</c:v>
                </c:pt>
                <c:pt idx="33">
                  <c:v>7.6E-3</c:v>
                </c:pt>
                <c:pt idx="34">
                  <c:v>8.0000000000000002E-3</c:v>
                </c:pt>
                <c:pt idx="35">
                  <c:v>8.5000000000000006E-3</c:v>
                </c:pt>
                <c:pt idx="36">
                  <c:v>8.8999999999999999E-3</c:v>
                </c:pt>
                <c:pt idx="37">
                  <c:v>9.4000000000000004E-3</c:v>
                </c:pt>
                <c:pt idx="38">
                  <c:v>1.03E-2</c:v>
                </c:pt>
                <c:pt idx="39">
                  <c:v>1.14E-2</c:v>
                </c:pt>
                <c:pt idx="40">
                  <c:v>1.2500000000000001E-2</c:v>
                </c:pt>
                <c:pt idx="41">
                  <c:v>1.3600000000000001E-2</c:v>
                </c:pt>
                <c:pt idx="42">
                  <c:v>1.47E-2</c:v>
                </c:pt>
                <c:pt idx="43">
                  <c:v>1.5800000000000002E-2</c:v>
                </c:pt>
                <c:pt idx="44">
                  <c:v>1.6900000000000002E-2</c:v>
                </c:pt>
                <c:pt idx="45">
                  <c:v>1.8099999999999998E-2</c:v>
                </c:pt>
                <c:pt idx="46">
                  <c:v>1.9200000000000002E-2</c:v>
                </c:pt>
                <c:pt idx="47">
                  <c:v>2.1399999999999999E-2</c:v>
                </c:pt>
                <c:pt idx="48">
                  <c:v>2.3599999999999999E-2</c:v>
                </c:pt>
                <c:pt idx="49">
                  <c:v>2.58E-2</c:v>
                </c:pt>
                <c:pt idx="50">
                  <c:v>2.8100000000000003E-2</c:v>
                </c:pt>
                <c:pt idx="51">
                  <c:v>3.0300000000000001E-2</c:v>
                </c:pt>
                <c:pt idx="52">
                  <c:v>3.2500000000000001E-2</c:v>
                </c:pt>
                <c:pt idx="53">
                  <c:v>3.6999999999999998E-2</c:v>
                </c:pt>
                <c:pt idx="54">
                  <c:v>4.1499999999999995E-2</c:v>
                </c:pt>
                <c:pt idx="55">
                  <c:v>4.5900000000000003E-2</c:v>
                </c:pt>
                <c:pt idx="56">
                  <c:v>5.04E-2</c:v>
                </c:pt>
                <c:pt idx="57">
                  <c:v>5.4800000000000001E-2</c:v>
                </c:pt>
                <c:pt idx="58">
                  <c:v>5.9299999999999999E-2</c:v>
                </c:pt>
                <c:pt idx="59">
                  <c:v>6.3700000000000007E-2</c:v>
                </c:pt>
                <c:pt idx="60">
                  <c:v>6.8100000000000008E-2</c:v>
                </c:pt>
                <c:pt idx="61">
                  <c:v>7.2399999999999992E-2</c:v>
                </c:pt>
                <c:pt idx="62">
                  <c:v>7.6600000000000001E-2</c:v>
                </c:pt>
                <c:pt idx="63">
                  <c:v>8.0800000000000011E-2</c:v>
                </c:pt>
                <c:pt idx="64">
                  <c:v>8.9099999999999999E-2</c:v>
                </c:pt>
                <c:pt idx="65">
                  <c:v>9.9299999999999999E-2</c:v>
                </c:pt>
                <c:pt idx="66">
                  <c:v>0.10920000000000001</c:v>
                </c:pt>
                <c:pt idx="67">
                  <c:v>0.11890000000000001</c:v>
                </c:pt>
                <c:pt idx="68">
                  <c:v>0.1285</c:v>
                </c:pt>
                <c:pt idx="69">
                  <c:v>0.13789999999999999</c:v>
                </c:pt>
                <c:pt idx="70">
                  <c:v>0.1472</c:v>
                </c:pt>
                <c:pt idx="71">
                  <c:v>0.15629999999999999</c:v>
                </c:pt>
                <c:pt idx="72">
                  <c:v>0.1653</c:v>
                </c:pt>
                <c:pt idx="73">
                  <c:v>0.18309999999999998</c:v>
                </c:pt>
                <c:pt idx="74">
                  <c:v>0.20049999999999998</c:v>
                </c:pt>
                <c:pt idx="75">
                  <c:v>0.21760000000000002</c:v>
                </c:pt>
                <c:pt idx="76">
                  <c:v>0.2344</c:v>
                </c:pt>
                <c:pt idx="77">
                  <c:v>0.25080000000000002</c:v>
                </c:pt>
                <c:pt idx="78">
                  <c:v>0.2671</c:v>
                </c:pt>
                <c:pt idx="79">
                  <c:v>0.29880000000000001</c:v>
                </c:pt>
                <c:pt idx="80">
                  <c:v>0.32950000000000002</c:v>
                </c:pt>
                <c:pt idx="81">
                  <c:v>0.35950000000000004</c:v>
                </c:pt>
                <c:pt idx="82">
                  <c:v>0.3886</c:v>
                </c:pt>
                <c:pt idx="83">
                  <c:v>0.41689999999999994</c:v>
                </c:pt>
                <c:pt idx="84">
                  <c:v>0.44450000000000001</c:v>
                </c:pt>
                <c:pt idx="85">
                  <c:v>0.47149999999999997</c:v>
                </c:pt>
                <c:pt idx="86">
                  <c:v>0.49770000000000003</c:v>
                </c:pt>
                <c:pt idx="87">
                  <c:v>0.52339999999999998</c:v>
                </c:pt>
                <c:pt idx="88">
                  <c:v>0.5484</c:v>
                </c:pt>
                <c:pt idx="89">
                  <c:v>0.57289999999999996</c:v>
                </c:pt>
                <c:pt idx="90" formatCode="0.00">
                  <c:v>0.62030000000000007</c:v>
                </c:pt>
                <c:pt idx="91" formatCode="0.00">
                  <c:v>0.67679999999999996</c:v>
                </c:pt>
                <c:pt idx="92" formatCode="0.00">
                  <c:v>0.73070000000000002</c:v>
                </c:pt>
                <c:pt idx="93" formatCode="0.00">
                  <c:v>0.7823</c:v>
                </c:pt>
                <c:pt idx="94" formatCode="0.00">
                  <c:v>0.83190000000000008</c:v>
                </c:pt>
                <c:pt idx="95" formatCode="0.00">
                  <c:v>0.87959999999999994</c:v>
                </c:pt>
                <c:pt idx="96" formatCode="0.00">
                  <c:v>0.92569999999999997</c:v>
                </c:pt>
                <c:pt idx="97" formatCode="0.00">
                  <c:v>0.97040000000000004</c:v>
                </c:pt>
                <c:pt idx="98" formatCode="0.00">
                  <c:v>1.01</c:v>
                </c:pt>
                <c:pt idx="99" formatCode="0.00">
                  <c:v>1.1000000000000001</c:v>
                </c:pt>
                <c:pt idx="100" formatCode="0.00">
                  <c:v>1.18</c:v>
                </c:pt>
                <c:pt idx="101" formatCode="0.00">
                  <c:v>1.25</c:v>
                </c:pt>
                <c:pt idx="102" formatCode="0.00">
                  <c:v>1.33</c:v>
                </c:pt>
                <c:pt idx="103" formatCode="0.00">
                  <c:v>1.4</c:v>
                </c:pt>
                <c:pt idx="104" formatCode="0.00">
                  <c:v>1.47</c:v>
                </c:pt>
                <c:pt idx="105" formatCode="0.00">
                  <c:v>1.6</c:v>
                </c:pt>
                <c:pt idx="106" formatCode="0.00">
                  <c:v>1.73</c:v>
                </c:pt>
                <c:pt idx="107" formatCode="0.00">
                  <c:v>1.86</c:v>
                </c:pt>
                <c:pt idx="108" formatCode="0.00">
                  <c:v>1.99</c:v>
                </c:pt>
                <c:pt idx="109" formatCode="0.00">
                  <c:v>2.11</c:v>
                </c:pt>
                <c:pt idx="110" formatCode="0.00">
                  <c:v>2.23</c:v>
                </c:pt>
                <c:pt idx="111" formatCode="0.00">
                  <c:v>2.35</c:v>
                </c:pt>
                <c:pt idx="112" formatCode="0.00">
                  <c:v>2.4700000000000002</c:v>
                </c:pt>
                <c:pt idx="113" formatCode="0.00">
                  <c:v>2.59</c:v>
                </c:pt>
                <c:pt idx="114" formatCode="0.00">
                  <c:v>2.71</c:v>
                </c:pt>
                <c:pt idx="115" formatCode="0.00">
                  <c:v>2.83</c:v>
                </c:pt>
                <c:pt idx="116" formatCode="0.00">
                  <c:v>3.07</c:v>
                </c:pt>
                <c:pt idx="117" formatCode="0.00">
                  <c:v>3.37</c:v>
                </c:pt>
                <c:pt idx="118" formatCode="0.00">
                  <c:v>3.68</c:v>
                </c:pt>
                <c:pt idx="119" formatCode="0.00">
                  <c:v>3.99</c:v>
                </c:pt>
                <c:pt idx="120" formatCode="0.00">
                  <c:v>4.3</c:v>
                </c:pt>
                <c:pt idx="121" formatCode="0.00">
                  <c:v>4.62</c:v>
                </c:pt>
                <c:pt idx="122" formatCode="0.00">
                  <c:v>4.9400000000000004</c:v>
                </c:pt>
                <c:pt idx="123" formatCode="0.00">
                  <c:v>5.27</c:v>
                </c:pt>
                <c:pt idx="124" formatCode="0.00">
                  <c:v>5.6</c:v>
                </c:pt>
                <c:pt idx="125" formatCode="0.00">
                  <c:v>6.28</c:v>
                </c:pt>
                <c:pt idx="126" formatCode="0.00">
                  <c:v>6.98</c:v>
                </c:pt>
                <c:pt idx="127" formatCode="0.00">
                  <c:v>7.69</c:v>
                </c:pt>
                <c:pt idx="128" formatCode="0.00">
                  <c:v>8.43</c:v>
                </c:pt>
                <c:pt idx="129" formatCode="0.00">
                  <c:v>9.18</c:v>
                </c:pt>
                <c:pt idx="130" formatCode="0.00">
                  <c:v>9.9600000000000009</c:v>
                </c:pt>
                <c:pt idx="131" formatCode="0.00">
                  <c:v>11.56</c:v>
                </c:pt>
                <c:pt idx="132" formatCode="0.00">
                  <c:v>13.23</c:v>
                </c:pt>
                <c:pt idx="133" formatCode="0.00">
                  <c:v>14.98</c:v>
                </c:pt>
                <c:pt idx="134" formatCode="0.00">
                  <c:v>16.79</c:v>
                </c:pt>
                <c:pt idx="135" formatCode="0.00">
                  <c:v>18.68</c:v>
                </c:pt>
                <c:pt idx="136" formatCode="0.00">
                  <c:v>20.64</c:v>
                </c:pt>
                <c:pt idx="137" formatCode="0.00">
                  <c:v>22.68</c:v>
                </c:pt>
                <c:pt idx="138" formatCode="0.00">
                  <c:v>24.78</c:v>
                </c:pt>
                <c:pt idx="139" formatCode="0.00">
                  <c:v>26.96</c:v>
                </c:pt>
                <c:pt idx="140" formatCode="0.00">
                  <c:v>29.22</c:v>
                </c:pt>
                <c:pt idx="141" formatCode="0.00">
                  <c:v>31.57</c:v>
                </c:pt>
                <c:pt idx="142" formatCode="0.00">
                  <c:v>36.51</c:v>
                </c:pt>
                <c:pt idx="143" formatCode="0.00">
                  <c:v>43.12</c:v>
                </c:pt>
                <c:pt idx="144" formatCode="0.00">
                  <c:v>50.25</c:v>
                </c:pt>
                <c:pt idx="145" formatCode="0.00">
                  <c:v>57.88</c:v>
                </c:pt>
                <c:pt idx="146" formatCode="0.00">
                  <c:v>66.040000000000006</c:v>
                </c:pt>
                <c:pt idx="147" formatCode="0.00">
                  <c:v>74.709999999999994</c:v>
                </c:pt>
                <c:pt idx="148" formatCode="0.00">
                  <c:v>83.91</c:v>
                </c:pt>
                <c:pt idx="149" formatCode="0.00">
                  <c:v>93.64</c:v>
                </c:pt>
                <c:pt idx="150" formatCode="0.00">
                  <c:v>103.9</c:v>
                </c:pt>
                <c:pt idx="151" formatCode="0.00">
                  <c:v>126.02</c:v>
                </c:pt>
                <c:pt idx="152" formatCode="0.00">
                  <c:v>150.28</c:v>
                </c:pt>
                <c:pt idx="153" formatCode="0.00">
                  <c:v>176.7</c:v>
                </c:pt>
                <c:pt idx="154" formatCode="0.00">
                  <c:v>205.25</c:v>
                </c:pt>
                <c:pt idx="155" formatCode="0.00">
                  <c:v>235.92</c:v>
                </c:pt>
                <c:pt idx="156" formatCode="0.00">
                  <c:v>268.7</c:v>
                </c:pt>
                <c:pt idx="157" formatCode="0.00">
                  <c:v>340.34</c:v>
                </c:pt>
                <c:pt idx="158" formatCode="0.00">
                  <c:v>420.02</c:v>
                </c:pt>
                <c:pt idx="159" formatCode="0.00">
                  <c:v>507.46</c:v>
                </c:pt>
                <c:pt idx="160" formatCode="0.00">
                  <c:v>602.35</c:v>
                </c:pt>
                <c:pt idx="161" formatCode="0.00">
                  <c:v>704.44</c:v>
                </c:pt>
                <c:pt idx="162" formatCode="0.00">
                  <c:v>813.47</c:v>
                </c:pt>
                <c:pt idx="163" formatCode="0.00">
                  <c:v>929.24</c:v>
                </c:pt>
                <c:pt idx="164" formatCode="0.00">
                  <c:v>1050</c:v>
                </c:pt>
                <c:pt idx="165" formatCode="0.00">
                  <c:v>1180</c:v>
                </c:pt>
                <c:pt idx="166" formatCode="0.00">
                  <c:v>1320</c:v>
                </c:pt>
                <c:pt idx="167" formatCode="0.00">
                  <c:v>1460</c:v>
                </c:pt>
                <c:pt idx="168" formatCode="0.00">
                  <c:v>1760</c:v>
                </c:pt>
                <c:pt idx="169" formatCode="0.00">
                  <c:v>2180</c:v>
                </c:pt>
                <c:pt idx="170" formatCode="0.00">
                  <c:v>2630</c:v>
                </c:pt>
                <c:pt idx="171" formatCode="0.00">
                  <c:v>3120</c:v>
                </c:pt>
                <c:pt idx="172" formatCode="0.0">
                  <c:v>3650</c:v>
                </c:pt>
                <c:pt idx="173" formatCode="0.0">
                  <c:v>4220</c:v>
                </c:pt>
                <c:pt idx="174" formatCode="0.0">
                  <c:v>4820</c:v>
                </c:pt>
                <c:pt idx="175" formatCode="0.0">
                  <c:v>5460</c:v>
                </c:pt>
                <c:pt idx="176" formatCode="0.0">
                  <c:v>6130</c:v>
                </c:pt>
                <c:pt idx="177" formatCode="0.0">
                  <c:v>7570</c:v>
                </c:pt>
                <c:pt idx="178" formatCode="0.0">
                  <c:v>9140</c:v>
                </c:pt>
                <c:pt idx="179" formatCode="0.0">
                  <c:v>10830</c:v>
                </c:pt>
                <c:pt idx="180" formatCode="0.0">
                  <c:v>12650</c:v>
                </c:pt>
                <c:pt idx="181" formatCode="0.0">
                  <c:v>14590</c:v>
                </c:pt>
                <c:pt idx="182" formatCode="0.0">
                  <c:v>16640</c:v>
                </c:pt>
                <c:pt idx="183" formatCode="0.0">
                  <c:v>21060</c:v>
                </c:pt>
                <c:pt idx="184" formatCode="0.0">
                  <c:v>25910</c:v>
                </c:pt>
                <c:pt idx="185" formatCode="0.0">
                  <c:v>31160</c:v>
                </c:pt>
                <c:pt idx="186" formatCode="0.0">
                  <c:v>36780</c:v>
                </c:pt>
                <c:pt idx="187" formatCode="0.0">
                  <c:v>42760</c:v>
                </c:pt>
                <c:pt idx="188" formatCode="0.0">
                  <c:v>49090</c:v>
                </c:pt>
                <c:pt idx="189" formatCode="0.0">
                  <c:v>55750</c:v>
                </c:pt>
                <c:pt idx="190" formatCode="0.0">
                  <c:v>62710</c:v>
                </c:pt>
                <c:pt idx="191" formatCode="0.0">
                  <c:v>69970</c:v>
                </c:pt>
                <c:pt idx="192" formatCode="0.0">
                  <c:v>77520</c:v>
                </c:pt>
                <c:pt idx="193" formatCode="0.0">
                  <c:v>85340</c:v>
                </c:pt>
                <c:pt idx="194" formatCode="0.0">
                  <c:v>101740</c:v>
                </c:pt>
                <c:pt idx="195" formatCode="0.0">
                  <c:v>123560</c:v>
                </c:pt>
                <c:pt idx="196" formatCode="0.0">
                  <c:v>146730</c:v>
                </c:pt>
                <c:pt idx="197" formatCode="0.0">
                  <c:v>171110</c:v>
                </c:pt>
                <c:pt idx="198" formatCode="0.0">
                  <c:v>196590</c:v>
                </c:pt>
                <c:pt idx="199" formatCode="0.0">
                  <c:v>223060</c:v>
                </c:pt>
                <c:pt idx="200" formatCode="0.0">
                  <c:v>250440</c:v>
                </c:pt>
                <c:pt idx="201" formatCode="0.0">
                  <c:v>278650</c:v>
                </c:pt>
                <c:pt idx="202" formatCode="0.0">
                  <c:v>307600</c:v>
                </c:pt>
                <c:pt idx="203" formatCode="0.0">
                  <c:v>367490</c:v>
                </c:pt>
                <c:pt idx="204" formatCode="0.0">
                  <c:v>429690</c:v>
                </c:pt>
                <c:pt idx="205" formatCode="0.0">
                  <c:v>493850</c:v>
                </c:pt>
                <c:pt idx="206" formatCode="0.0">
                  <c:v>559650</c:v>
                </c:pt>
                <c:pt idx="207" formatCode="0.0">
                  <c:v>626850</c:v>
                </c:pt>
                <c:pt idx="208" formatCode="0.0">
                  <c:v>695250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srim7Be_Al!$M$20:$M$228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1.2999999999999999E-3</c:v>
                </c:pt>
                <c:pt idx="5">
                  <c:v>1.4E-3</c:v>
                </c:pt>
                <c:pt idx="6">
                  <c:v>1.5E-3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1.9E-3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2.3E-3</c:v>
                </c:pt>
                <c:pt idx="16">
                  <c:v>2.4000000000000002E-3</c:v>
                </c:pt>
                <c:pt idx="17">
                  <c:v>2.5000000000000001E-3</c:v>
                </c:pt>
                <c:pt idx="18">
                  <c:v>2.5999999999999999E-3</c:v>
                </c:pt>
                <c:pt idx="19">
                  <c:v>2.7000000000000001E-3</c:v>
                </c:pt>
                <c:pt idx="20">
                  <c:v>2.9000000000000002E-3</c:v>
                </c:pt>
                <c:pt idx="21">
                  <c:v>3.0999999999999999E-3</c:v>
                </c:pt>
                <c:pt idx="22">
                  <c:v>3.3E-3</c:v>
                </c:pt>
                <c:pt idx="23">
                  <c:v>3.5000000000000005E-3</c:v>
                </c:pt>
                <c:pt idx="24">
                  <c:v>3.6999999999999997E-3</c:v>
                </c:pt>
                <c:pt idx="25">
                  <c:v>3.8999999999999998E-3</c:v>
                </c:pt>
                <c:pt idx="26">
                  <c:v>4.1000000000000003E-3</c:v>
                </c:pt>
                <c:pt idx="27">
                  <c:v>4.4999999999999997E-3</c:v>
                </c:pt>
                <c:pt idx="28">
                  <c:v>4.8999999999999998E-3</c:v>
                </c:pt>
                <c:pt idx="29">
                  <c:v>5.1999999999999998E-3</c:v>
                </c:pt>
                <c:pt idx="30">
                  <c:v>5.5999999999999999E-3</c:v>
                </c:pt>
                <c:pt idx="31">
                  <c:v>5.8999999999999999E-3</c:v>
                </c:pt>
                <c:pt idx="32">
                  <c:v>6.3E-3</c:v>
                </c:pt>
                <c:pt idx="33">
                  <c:v>6.6E-3</c:v>
                </c:pt>
                <c:pt idx="34">
                  <c:v>7.000000000000001E-3</c:v>
                </c:pt>
                <c:pt idx="35">
                  <c:v>7.2999999999999992E-3</c:v>
                </c:pt>
                <c:pt idx="36">
                  <c:v>7.7000000000000002E-3</c:v>
                </c:pt>
                <c:pt idx="37">
                  <c:v>8.0000000000000002E-3</c:v>
                </c:pt>
                <c:pt idx="38">
                  <c:v>8.6E-3</c:v>
                </c:pt>
                <c:pt idx="39">
                  <c:v>9.4000000000000004E-3</c:v>
                </c:pt>
                <c:pt idx="40">
                  <c:v>1.0100000000000001E-2</c:v>
                </c:pt>
                <c:pt idx="41">
                  <c:v>1.09E-2</c:v>
                </c:pt>
                <c:pt idx="42">
                  <c:v>1.1600000000000001E-2</c:v>
                </c:pt>
                <c:pt idx="43">
                  <c:v>1.23E-2</c:v>
                </c:pt>
                <c:pt idx="44">
                  <c:v>1.3000000000000001E-2</c:v>
                </c:pt>
                <c:pt idx="45">
                  <c:v>1.37E-2</c:v>
                </c:pt>
                <c:pt idx="46">
                  <c:v>1.44E-2</c:v>
                </c:pt>
                <c:pt idx="47">
                  <c:v>1.5699999999999999E-2</c:v>
                </c:pt>
                <c:pt idx="48">
                  <c:v>1.7000000000000001E-2</c:v>
                </c:pt>
                <c:pt idx="49">
                  <c:v>1.8200000000000001E-2</c:v>
                </c:pt>
                <c:pt idx="50">
                  <c:v>1.9400000000000001E-2</c:v>
                </c:pt>
                <c:pt idx="51">
                  <c:v>2.06E-2</c:v>
                </c:pt>
                <c:pt idx="52">
                  <c:v>2.18E-2</c:v>
                </c:pt>
                <c:pt idx="53">
                  <c:v>2.4E-2</c:v>
                </c:pt>
                <c:pt idx="54">
                  <c:v>2.6100000000000002E-2</c:v>
                </c:pt>
                <c:pt idx="55">
                  <c:v>2.8199999999999996E-2</c:v>
                </c:pt>
                <c:pt idx="56">
                  <c:v>3.0199999999999998E-2</c:v>
                </c:pt>
                <c:pt idx="57">
                  <c:v>3.2100000000000004E-2</c:v>
                </c:pt>
                <c:pt idx="58">
                  <c:v>3.4000000000000002E-2</c:v>
                </c:pt>
                <c:pt idx="59">
                  <c:v>3.5699999999999996E-2</c:v>
                </c:pt>
                <c:pt idx="60">
                  <c:v>3.7499999999999999E-2</c:v>
                </c:pt>
                <c:pt idx="61">
                  <c:v>3.9100000000000003E-2</c:v>
                </c:pt>
                <c:pt idx="62">
                  <c:v>4.0600000000000004E-2</c:v>
                </c:pt>
                <c:pt idx="63">
                  <c:v>4.2099999999999999E-2</c:v>
                </c:pt>
                <c:pt idx="64">
                  <c:v>4.4900000000000002E-2</c:v>
                </c:pt>
                <c:pt idx="65">
                  <c:v>4.8099999999999997E-2</c:v>
                </c:pt>
                <c:pt idx="66">
                  <c:v>5.11E-2</c:v>
                </c:pt>
                <c:pt idx="67">
                  <c:v>5.3800000000000001E-2</c:v>
                </c:pt>
                <c:pt idx="68">
                  <c:v>5.6399999999999992E-2</c:v>
                </c:pt>
                <c:pt idx="69">
                  <c:v>5.8799999999999998E-2</c:v>
                </c:pt>
                <c:pt idx="70">
                  <c:v>6.0999999999999999E-2</c:v>
                </c:pt>
                <c:pt idx="71">
                  <c:v>6.3100000000000003E-2</c:v>
                </c:pt>
                <c:pt idx="72">
                  <c:v>6.5100000000000005E-2</c:v>
                </c:pt>
                <c:pt idx="73">
                  <c:v>6.88E-2</c:v>
                </c:pt>
                <c:pt idx="74">
                  <c:v>7.22E-2</c:v>
                </c:pt>
                <c:pt idx="75">
                  <c:v>7.5300000000000006E-2</c:v>
                </c:pt>
                <c:pt idx="76">
                  <c:v>7.8200000000000006E-2</c:v>
                </c:pt>
                <c:pt idx="77">
                  <c:v>8.0800000000000011E-2</c:v>
                </c:pt>
                <c:pt idx="78">
                  <c:v>8.3299999999999999E-2</c:v>
                </c:pt>
                <c:pt idx="79">
                  <c:v>8.7800000000000003E-2</c:v>
                </c:pt>
                <c:pt idx="80">
                  <c:v>9.1900000000000009E-2</c:v>
                </c:pt>
                <c:pt idx="81">
                  <c:v>9.5500000000000002E-2</c:v>
                </c:pt>
                <c:pt idx="82">
                  <c:v>9.8699999999999996E-2</c:v>
                </c:pt>
                <c:pt idx="83">
                  <c:v>0.10169999999999998</c:v>
                </c:pt>
                <c:pt idx="84">
                  <c:v>0.10440000000000001</c:v>
                </c:pt>
                <c:pt idx="85">
                  <c:v>0.1069</c:v>
                </c:pt>
                <c:pt idx="86">
                  <c:v>0.1091</c:v>
                </c:pt>
                <c:pt idx="87">
                  <c:v>0.1113</c:v>
                </c:pt>
                <c:pt idx="88">
                  <c:v>0.1132</c:v>
                </c:pt>
                <c:pt idx="89">
                  <c:v>0.11499999999999999</c:v>
                </c:pt>
                <c:pt idx="90">
                  <c:v>0.11839999999999999</c:v>
                </c:pt>
                <c:pt idx="91">
                  <c:v>0.12210000000000001</c:v>
                </c:pt>
                <c:pt idx="92">
                  <c:v>0.12529999999999999</c:v>
                </c:pt>
                <c:pt idx="93">
                  <c:v>0.12809999999999999</c:v>
                </c:pt>
                <c:pt idx="94">
                  <c:v>0.13059999999999999</c:v>
                </c:pt>
                <c:pt idx="95">
                  <c:v>0.13289999999999999</c:v>
                </c:pt>
                <c:pt idx="96">
                  <c:v>0.13489999999999999</c:v>
                </c:pt>
                <c:pt idx="97">
                  <c:v>0.13669999999999999</c:v>
                </c:pt>
                <c:pt idx="98">
                  <c:v>0.13830000000000001</c:v>
                </c:pt>
                <c:pt idx="99">
                  <c:v>0.14150000000000001</c:v>
                </c:pt>
                <c:pt idx="100">
                  <c:v>0.14419999999999999</c:v>
                </c:pt>
                <c:pt idx="101">
                  <c:v>0.14660000000000001</c:v>
                </c:pt>
                <c:pt idx="102">
                  <c:v>0.14879999999999999</c:v>
                </c:pt>
                <c:pt idx="103">
                  <c:v>0.1507</c:v>
                </c:pt>
                <c:pt idx="104">
                  <c:v>0.1525</c:v>
                </c:pt>
                <c:pt idx="105">
                  <c:v>0.15620000000000001</c:v>
                </c:pt>
                <c:pt idx="106">
                  <c:v>0.1595</c:v>
                </c:pt>
                <c:pt idx="107">
                  <c:v>0.16240000000000002</c:v>
                </c:pt>
                <c:pt idx="108">
                  <c:v>0.1651</c:v>
                </c:pt>
                <c:pt idx="109">
                  <c:v>0.1676</c:v>
                </c:pt>
                <c:pt idx="110">
                  <c:v>0.1699</c:v>
                </c:pt>
                <c:pt idx="111">
                  <c:v>0.1721</c:v>
                </c:pt>
                <c:pt idx="112">
                  <c:v>0.17430000000000001</c:v>
                </c:pt>
                <c:pt idx="113">
                  <c:v>0.17629999999999998</c:v>
                </c:pt>
                <c:pt idx="114">
                  <c:v>0.17829999999999999</c:v>
                </c:pt>
                <c:pt idx="115">
                  <c:v>0.1802</c:v>
                </c:pt>
                <c:pt idx="116">
                  <c:v>0.1855</c:v>
                </c:pt>
                <c:pt idx="117">
                  <c:v>0.1928</c:v>
                </c:pt>
                <c:pt idx="118">
                  <c:v>0.19990000000000002</c:v>
                </c:pt>
                <c:pt idx="119">
                  <c:v>0.20680000000000001</c:v>
                </c:pt>
                <c:pt idx="120">
                  <c:v>0.21360000000000001</c:v>
                </c:pt>
                <c:pt idx="121">
                  <c:v>0.2203</c:v>
                </c:pt>
                <c:pt idx="122">
                  <c:v>0.22700000000000001</c:v>
                </c:pt>
                <c:pt idx="123">
                  <c:v>0.23359999999999997</c:v>
                </c:pt>
                <c:pt idx="124">
                  <c:v>0.24020000000000002</c:v>
                </c:pt>
                <c:pt idx="125">
                  <c:v>0.26219999999999999</c:v>
                </c:pt>
                <c:pt idx="126">
                  <c:v>0.28359999999999996</c:v>
                </c:pt>
                <c:pt idx="127">
                  <c:v>0.30449999999999999</c:v>
                </c:pt>
                <c:pt idx="128">
                  <c:v>0.32500000000000001</c:v>
                </c:pt>
                <c:pt idx="129">
                  <c:v>0.34520000000000001</c:v>
                </c:pt>
                <c:pt idx="130">
                  <c:v>0.36530000000000001</c:v>
                </c:pt>
                <c:pt idx="131">
                  <c:v>0.43529999999999996</c:v>
                </c:pt>
                <c:pt idx="132">
                  <c:v>0.50080000000000002</c:v>
                </c:pt>
                <c:pt idx="133">
                  <c:v>0.5635</c:v>
                </c:pt>
                <c:pt idx="134">
                  <c:v>0.62439999999999996</c:v>
                </c:pt>
                <c:pt idx="135">
                  <c:v>0.68419999999999992</c:v>
                </c:pt>
                <c:pt idx="136">
                  <c:v>0.74329999999999996</c:v>
                </c:pt>
                <c:pt idx="137">
                  <c:v>0.80199999999999994</c:v>
                </c:pt>
                <c:pt idx="138">
                  <c:v>0.86060000000000003</c:v>
                </c:pt>
                <c:pt idx="139">
                  <c:v>0.91940000000000011</c:v>
                </c:pt>
                <c:pt idx="140">
                  <c:v>0.97899999999999987</c:v>
                </c:pt>
                <c:pt idx="141">
                  <c:v>1.04</c:v>
                </c:pt>
                <c:pt idx="142">
                  <c:v>1.26</c:v>
                </c:pt>
                <c:pt idx="143">
                  <c:v>1.58</c:v>
                </c:pt>
                <c:pt idx="144" formatCode="0.00">
                  <c:v>1.89</c:v>
                </c:pt>
                <c:pt idx="145" formatCode="0.00">
                  <c:v>2.19</c:v>
                </c:pt>
                <c:pt idx="146" formatCode="0.00">
                  <c:v>2.4900000000000002</c:v>
                </c:pt>
                <c:pt idx="147" formatCode="0.00">
                  <c:v>2.79</c:v>
                </c:pt>
                <c:pt idx="148" formatCode="0.00">
                  <c:v>3.09</c:v>
                </c:pt>
                <c:pt idx="149" formatCode="0.00">
                  <c:v>3.4</c:v>
                </c:pt>
                <c:pt idx="150" formatCode="0.00">
                  <c:v>3.71</c:v>
                </c:pt>
                <c:pt idx="151" formatCode="0.00">
                  <c:v>4.88</c:v>
                </c:pt>
                <c:pt idx="152" formatCode="0.00">
                  <c:v>6</c:v>
                </c:pt>
                <c:pt idx="153" formatCode="0.00">
                  <c:v>7.1</c:v>
                </c:pt>
                <c:pt idx="154" formatCode="0.00">
                  <c:v>8.1999999999999993</c:v>
                </c:pt>
                <c:pt idx="155" formatCode="0.00">
                  <c:v>9.32</c:v>
                </c:pt>
                <c:pt idx="156" formatCode="0.00">
                  <c:v>10.45</c:v>
                </c:pt>
                <c:pt idx="157" formatCode="0.00">
                  <c:v>14.63</c:v>
                </c:pt>
                <c:pt idx="158" formatCode="0.00">
                  <c:v>18.55</c:v>
                </c:pt>
                <c:pt idx="159" formatCode="0.00">
                  <c:v>22.38</c:v>
                </c:pt>
                <c:pt idx="160" formatCode="0.00">
                  <c:v>26.19</c:v>
                </c:pt>
                <c:pt idx="161" formatCode="0.00">
                  <c:v>30.01</c:v>
                </c:pt>
                <c:pt idx="162" formatCode="0.00">
                  <c:v>33.85</c:v>
                </c:pt>
                <c:pt idx="163" formatCode="0.00">
                  <c:v>37.729999999999997</c:v>
                </c:pt>
                <c:pt idx="164" formatCode="0.00">
                  <c:v>41.64</c:v>
                </c:pt>
                <c:pt idx="165" formatCode="0.00">
                  <c:v>45.59</c:v>
                </c:pt>
                <c:pt idx="166" formatCode="0.00">
                  <c:v>49.59</c:v>
                </c:pt>
                <c:pt idx="167" formatCode="0.00">
                  <c:v>53.64</c:v>
                </c:pt>
                <c:pt idx="168" formatCode="0.00">
                  <c:v>68.95</c:v>
                </c:pt>
                <c:pt idx="169" formatCode="0.00">
                  <c:v>90.95</c:v>
                </c:pt>
                <c:pt idx="170" formatCode="0.00">
                  <c:v>111.79</c:v>
                </c:pt>
                <c:pt idx="171" formatCode="0.00">
                  <c:v>132.16</c:v>
                </c:pt>
                <c:pt idx="172" formatCode="0.00">
                  <c:v>152.37</c:v>
                </c:pt>
                <c:pt idx="173" formatCode="0.00">
                  <c:v>172.62</c:v>
                </c:pt>
                <c:pt idx="174" formatCode="0.00">
                  <c:v>192.97</c:v>
                </c:pt>
                <c:pt idx="175" formatCode="0.00">
                  <c:v>213.5</c:v>
                </c:pt>
                <c:pt idx="176" formatCode="0.00">
                  <c:v>234.22</c:v>
                </c:pt>
                <c:pt idx="177" formatCode="0.00">
                  <c:v>311.54000000000002</c:v>
                </c:pt>
                <c:pt idx="178" formatCode="0.00">
                  <c:v>383.77</c:v>
                </c:pt>
                <c:pt idx="179" formatCode="0.00">
                  <c:v>453.82</c:v>
                </c:pt>
                <c:pt idx="180" formatCode="0.00">
                  <c:v>522.91</c:v>
                </c:pt>
                <c:pt idx="181" formatCode="0.00">
                  <c:v>591.66</c:v>
                </c:pt>
                <c:pt idx="182" formatCode="0.00">
                  <c:v>660.42</c:v>
                </c:pt>
                <c:pt idx="183" formatCode="0.00">
                  <c:v>912.77</c:v>
                </c:pt>
                <c:pt idx="184" formatCode="0.00">
                  <c:v>1140</c:v>
                </c:pt>
                <c:pt idx="185" formatCode="0.00">
                  <c:v>1370</c:v>
                </c:pt>
                <c:pt idx="186" formatCode="0.00">
                  <c:v>1590</c:v>
                </c:pt>
                <c:pt idx="187" formatCode="0.00">
                  <c:v>1800</c:v>
                </c:pt>
                <c:pt idx="188" formatCode="0.00">
                  <c:v>2009.9999999999998</c:v>
                </c:pt>
                <c:pt idx="189" formatCode="0.00">
                  <c:v>2230</c:v>
                </c:pt>
                <c:pt idx="190" formatCode="0.00">
                  <c:v>2440</c:v>
                </c:pt>
                <c:pt idx="191" formatCode="0.00">
                  <c:v>2650</c:v>
                </c:pt>
                <c:pt idx="192" formatCode="0.0">
                  <c:v>2860</c:v>
                </c:pt>
                <c:pt idx="193" formatCode="0.0">
                  <c:v>3070</c:v>
                </c:pt>
                <c:pt idx="194" formatCode="0.0">
                  <c:v>3860</c:v>
                </c:pt>
                <c:pt idx="195" formatCode="0.0">
                  <c:v>4950</c:v>
                </c:pt>
                <c:pt idx="196" formatCode="0.0">
                  <c:v>5950</c:v>
                </c:pt>
                <c:pt idx="197" formatCode="0.0">
                  <c:v>6890</c:v>
                </c:pt>
                <c:pt idx="198" formatCode="0.0">
                  <c:v>7790</c:v>
                </c:pt>
                <c:pt idx="199" formatCode="0.0">
                  <c:v>8650</c:v>
                </c:pt>
                <c:pt idx="200" formatCode="0.0">
                  <c:v>9490</c:v>
                </c:pt>
                <c:pt idx="201" formatCode="0.0">
                  <c:v>10310</c:v>
                </c:pt>
                <c:pt idx="202" formatCode="0.0">
                  <c:v>11100</c:v>
                </c:pt>
                <c:pt idx="203" formatCode="0.0">
                  <c:v>13990</c:v>
                </c:pt>
                <c:pt idx="204" formatCode="0.0">
                  <c:v>16540</c:v>
                </c:pt>
                <c:pt idx="205" formatCode="0.0">
                  <c:v>18890</c:v>
                </c:pt>
                <c:pt idx="206" formatCode="0.0">
                  <c:v>21080</c:v>
                </c:pt>
                <c:pt idx="207" formatCode="0.0">
                  <c:v>23140</c:v>
                </c:pt>
                <c:pt idx="208" formatCode="0.0">
                  <c:v>25100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srim7Be_Al!$P$20:$P$228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1E-3</c:v>
                </c:pt>
                <c:pt idx="4">
                  <c:v>1E-3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2.5000000000000001E-3</c:v>
                </c:pt>
                <c:pt idx="23">
                  <c:v>2.7000000000000001E-3</c:v>
                </c:pt>
                <c:pt idx="24">
                  <c:v>2.8E-3</c:v>
                </c:pt>
                <c:pt idx="25">
                  <c:v>3.0000000000000001E-3</c:v>
                </c:pt>
                <c:pt idx="26">
                  <c:v>3.0999999999999999E-3</c:v>
                </c:pt>
                <c:pt idx="27">
                  <c:v>3.4000000000000002E-3</c:v>
                </c:pt>
                <c:pt idx="28">
                  <c:v>3.6999999999999997E-3</c:v>
                </c:pt>
                <c:pt idx="29">
                  <c:v>4.0000000000000001E-3</c:v>
                </c:pt>
                <c:pt idx="30">
                  <c:v>4.2000000000000006E-3</c:v>
                </c:pt>
                <c:pt idx="31">
                  <c:v>4.4999999999999997E-3</c:v>
                </c:pt>
                <c:pt idx="32">
                  <c:v>4.7000000000000002E-3</c:v>
                </c:pt>
                <c:pt idx="33">
                  <c:v>5.0000000000000001E-3</c:v>
                </c:pt>
                <c:pt idx="34">
                  <c:v>5.1999999999999998E-3</c:v>
                </c:pt>
                <c:pt idx="35">
                  <c:v>5.4999999999999997E-3</c:v>
                </c:pt>
                <c:pt idx="36">
                  <c:v>5.7000000000000002E-3</c:v>
                </c:pt>
                <c:pt idx="37">
                  <c:v>5.8999999999999999E-3</c:v>
                </c:pt>
                <c:pt idx="38">
                  <c:v>6.4000000000000003E-3</c:v>
                </c:pt>
                <c:pt idx="39">
                  <c:v>7.000000000000001E-3</c:v>
                </c:pt>
                <c:pt idx="40">
                  <c:v>7.6E-3</c:v>
                </c:pt>
                <c:pt idx="41">
                  <c:v>8.0999999999999996E-3</c:v>
                </c:pt>
                <c:pt idx="42">
                  <c:v>8.6999999999999994E-3</c:v>
                </c:pt>
                <c:pt idx="43">
                  <c:v>9.1999999999999998E-3</c:v>
                </c:pt>
                <c:pt idx="44">
                  <c:v>9.7000000000000003E-3</c:v>
                </c:pt>
                <c:pt idx="45">
                  <c:v>1.0199999999999999E-2</c:v>
                </c:pt>
                <c:pt idx="46">
                  <c:v>1.0800000000000001E-2</c:v>
                </c:pt>
                <c:pt idx="47">
                  <c:v>1.18E-2</c:v>
                </c:pt>
                <c:pt idx="48">
                  <c:v>1.2800000000000001E-2</c:v>
                </c:pt>
                <c:pt idx="49">
                  <c:v>1.3800000000000002E-2</c:v>
                </c:pt>
                <c:pt idx="50">
                  <c:v>1.47E-2</c:v>
                </c:pt>
                <c:pt idx="51">
                  <c:v>1.5699999999999999E-2</c:v>
                </c:pt>
                <c:pt idx="52">
                  <c:v>1.66E-2</c:v>
                </c:pt>
                <c:pt idx="53">
                  <c:v>1.84E-2</c:v>
                </c:pt>
                <c:pt idx="54">
                  <c:v>2.0200000000000003E-2</c:v>
                </c:pt>
                <c:pt idx="55">
                  <c:v>2.1899999999999999E-2</c:v>
                </c:pt>
                <c:pt idx="56">
                  <c:v>2.3599999999999999E-2</c:v>
                </c:pt>
                <c:pt idx="57">
                  <c:v>2.52E-2</c:v>
                </c:pt>
                <c:pt idx="58">
                  <c:v>2.6800000000000001E-2</c:v>
                </c:pt>
                <c:pt idx="59">
                  <c:v>2.8399999999999998E-2</c:v>
                </c:pt>
                <c:pt idx="60">
                  <c:v>2.9899999999999999E-2</c:v>
                </c:pt>
                <c:pt idx="61">
                  <c:v>3.1399999999999997E-2</c:v>
                </c:pt>
                <c:pt idx="62">
                  <c:v>3.2800000000000003E-2</c:v>
                </c:pt>
                <c:pt idx="63">
                  <c:v>3.4200000000000001E-2</c:v>
                </c:pt>
                <c:pt idx="64">
                  <c:v>3.6900000000000002E-2</c:v>
                </c:pt>
                <c:pt idx="65">
                  <c:v>0.04</c:v>
                </c:pt>
                <c:pt idx="66">
                  <c:v>4.2999999999999997E-2</c:v>
                </c:pt>
                <c:pt idx="67">
                  <c:v>4.58E-2</c:v>
                </c:pt>
                <c:pt idx="68">
                  <c:v>4.8399999999999999E-2</c:v>
                </c:pt>
                <c:pt idx="69">
                  <c:v>5.0900000000000001E-2</c:v>
                </c:pt>
                <c:pt idx="70">
                  <c:v>5.33E-2</c:v>
                </c:pt>
                <c:pt idx="71">
                  <c:v>5.5600000000000004E-2</c:v>
                </c:pt>
                <c:pt idx="72">
                  <c:v>5.7799999999999997E-2</c:v>
                </c:pt>
                <c:pt idx="73">
                  <c:v>6.2E-2</c:v>
                </c:pt>
                <c:pt idx="74">
                  <c:v>6.5799999999999997E-2</c:v>
                </c:pt>
                <c:pt idx="75">
                  <c:v>6.9499999999999992E-2</c:v>
                </c:pt>
                <c:pt idx="76">
                  <c:v>7.2899999999999993E-2</c:v>
                </c:pt>
                <c:pt idx="77">
                  <c:v>7.6200000000000004E-2</c:v>
                </c:pt>
                <c:pt idx="78">
                  <c:v>7.9300000000000009E-2</c:v>
                </c:pt>
                <c:pt idx="79">
                  <c:v>8.4999999999999992E-2</c:v>
                </c:pt>
                <c:pt idx="80">
                  <c:v>9.0300000000000005E-2</c:v>
                </c:pt>
                <c:pt idx="81">
                  <c:v>9.5199999999999993E-2</c:v>
                </c:pt>
                <c:pt idx="82">
                  <c:v>9.98E-2</c:v>
                </c:pt>
                <c:pt idx="83">
                  <c:v>0.10400000000000001</c:v>
                </c:pt>
                <c:pt idx="84">
                  <c:v>0.10800000000000001</c:v>
                </c:pt>
                <c:pt idx="85">
                  <c:v>0.11169999999999999</c:v>
                </c:pt>
                <c:pt idx="86">
                  <c:v>0.1152</c:v>
                </c:pt>
                <c:pt idx="87">
                  <c:v>0.11850000000000001</c:v>
                </c:pt>
                <c:pt idx="88">
                  <c:v>0.1216</c:v>
                </c:pt>
                <c:pt idx="89">
                  <c:v>0.12450000000000001</c:v>
                </c:pt>
                <c:pt idx="90">
                  <c:v>0.13</c:v>
                </c:pt>
                <c:pt idx="91">
                  <c:v>0.1361</c:v>
                </c:pt>
                <c:pt idx="92">
                  <c:v>0.1416</c:v>
                </c:pt>
                <c:pt idx="93">
                  <c:v>0.14650000000000002</c:v>
                </c:pt>
                <c:pt idx="94">
                  <c:v>0.151</c:v>
                </c:pt>
                <c:pt idx="95">
                  <c:v>0.15509999999999999</c:v>
                </c:pt>
                <c:pt idx="96">
                  <c:v>0.1588</c:v>
                </c:pt>
                <c:pt idx="97">
                  <c:v>0.1623</c:v>
                </c:pt>
                <c:pt idx="98">
                  <c:v>0.16550000000000001</c:v>
                </c:pt>
                <c:pt idx="99">
                  <c:v>0.1714</c:v>
                </c:pt>
                <c:pt idx="100">
                  <c:v>0.17649999999999999</c:v>
                </c:pt>
                <c:pt idx="101">
                  <c:v>0.1812</c:v>
                </c:pt>
                <c:pt idx="102">
                  <c:v>0.18540000000000001</c:v>
                </c:pt>
                <c:pt idx="103">
                  <c:v>0.18919999999999998</c:v>
                </c:pt>
                <c:pt idx="104">
                  <c:v>0.1928</c:v>
                </c:pt>
                <c:pt idx="105">
                  <c:v>0.19919999999999999</c:v>
                </c:pt>
                <c:pt idx="106">
                  <c:v>0.2049</c:v>
                </c:pt>
                <c:pt idx="107">
                  <c:v>0.21010000000000001</c:v>
                </c:pt>
                <c:pt idx="108">
                  <c:v>0.21480000000000002</c:v>
                </c:pt>
                <c:pt idx="109">
                  <c:v>0.21920000000000001</c:v>
                </c:pt>
                <c:pt idx="110">
                  <c:v>0.2233</c:v>
                </c:pt>
                <c:pt idx="111">
                  <c:v>0.22719999999999999</c:v>
                </c:pt>
                <c:pt idx="112">
                  <c:v>0.23090000000000002</c:v>
                </c:pt>
                <c:pt idx="113">
                  <c:v>0.2344</c:v>
                </c:pt>
                <c:pt idx="114">
                  <c:v>0.2379</c:v>
                </c:pt>
                <c:pt idx="115">
                  <c:v>0.2412</c:v>
                </c:pt>
                <c:pt idx="116">
                  <c:v>0.24759999999999999</c:v>
                </c:pt>
                <c:pt idx="117">
                  <c:v>0.25509999999999999</c:v>
                </c:pt>
                <c:pt idx="118">
                  <c:v>0.26240000000000002</c:v>
                </c:pt>
                <c:pt idx="119">
                  <c:v>0.26949999999999996</c:v>
                </c:pt>
                <c:pt idx="120">
                  <c:v>0.27629999999999999</c:v>
                </c:pt>
                <c:pt idx="121">
                  <c:v>0.28310000000000002</c:v>
                </c:pt>
                <c:pt idx="122">
                  <c:v>0.2898</c:v>
                </c:pt>
                <c:pt idx="123">
                  <c:v>0.2964</c:v>
                </c:pt>
                <c:pt idx="124">
                  <c:v>0.30299999999999999</c:v>
                </c:pt>
                <c:pt idx="125">
                  <c:v>0.31609999999999999</c:v>
                </c:pt>
                <c:pt idx="126">
                  <c:v>0.32919999999999999</c:v>
                </c:pt>
                <c:pt idx="127">
                  <c:v>0.34229999999999999</c:v>
                </c:pt>
                <c:pt idx="128">
                  <c:v>0.35560000000000003</c:v>
                </c:pt>
                <c:pt idx="129">
                  <c:v>0.36899999999999999</c:v>
                </c:pt>
                <c:pt idx="130">
                  <c:v>0.38250000000000001</c:v>
                </c:pt>
                <c:pt idx="131">
                  <c:v>0.41010000000000002</c:v>
                </c:pt>
                <c:pt idx="132">
                  <c:v>0.43840000000000001</c:v>
                </c:pt>
                <c:pt idx="133">
                  <c:v>0.46760000000000002</c:v>
                </c:pt>
                <c:pt idx="134">
                  <c:v>0.49749999999999994</c:v>
                </c:pt>
                <c:pt idx="135">
                  <c:v>0.52829999999999999</c:v>
                </c:pt>
                <c:pt idx="136">
                  <c:v>0.55999999999999994</c:v>
                </c:pt>
                <c:pt idx="137">
                  <c:v>0.59260000000000002</c:v>
                </c:pt>
                <c:pt idx="138">
                  <c:v>0.626</c:v>
                </c:pt>
                <c:pt idx="139">
                  <c:v>0.66039999999999999</c:v>
                </c:pt>
                <c:pt idx="140">
                  <c:v>0.69599999999999995</c:v>
                </c:pt>
                <c:pt idx="141">
                  <c:v>0.73270000000000002</c:v>
                </c:pt>
                <c:pt idx="142">
                  <c:v>0.8093999999999999</c:v>
                </c:pt>
                <c:pt idx="143">
                  <c:v>0.9114000000000001</c:v>
                </c:pt>
                <c:pt idx="144">
                  <c:v>1.02</c:v>
                </c:pt>
                <c:pt idx="145">
                  <c:v>1.1399999999999999</c:v>
                </c:pt>
                <c:pt idx="146">
                  <c:v>1.26</c:v>
                </c:pt>
                <c:pt idx="147">
                  <c:v>1.39</c:v>
                </c:pt>
                <c:pt idx="148">
                  <c:v>1.53</c:v>
                </c:pt>
                <c:pt idx="149">
                  <c:v>1.68</c:v>
                </c:pt>
                <c:pt idx="150">
                  <c:v>1.83</c:v>
                </c:pt>
                <c:pt idx="151">
                  <c:v>2.16</c:v>
                </c:pt>
                <c:pt idx="152">
                  <c:v>2.52</c:v>
                </c:pt>
                <c:pt idx="153">
                  <c:v>2.91</c:v>
                </c:pt>
                <c:pt idx="154">
                  <c:v>3.34</c:v>
                </c:pt>
                <c:pt idx="155" formatCode="0.00">
                  <c:v>3.79</c:v>
                </c:pt>
                <c:pt idx="156" formatCode="0.00">
                  <c:v>4.28</c:v>
                </c:pt>
                <c:pt idx="157" formatCode="0.00">
                  <c:v>5.34</c:v>
                </c:pt>
                <c:pt idx="158" formatCode="0.00">
                  <c:v>6.53</c:v>
                </c:pt>
                <c:pt idx="159" formatCode="0.00">
                  <c:v>7.82</c:v>
                </c:pt>
                <c:pt idx="160" formatCode="0.00">
                  <c:v>9.2200000000000006</c:v>
                </c:pt>
                <c:pt idx="161" formatCode="0.00">
                  <c:v>10.73</c:v>
                </c:pt>
                <c:pt idx="162" formatCode="0.00">
                  <c:v>12.33</c:v>
                </c:pt>
                <c:pt idx="163" formatCode="0.00">
                  <c:v>14.03</c:v>
                </c:pt>
                <c:pt idx="164" formatCode="0.00">
                  <c:v>15.82</c:v>
                </c:pt>
                <c:pt idx="165" formatCode="0.00">
                  <c:v>17.7</c:v>
                </c:pt>
                <c:pt idx="166" formatCode="0.00">
                  <c:v>19.670000000000002</c:v>
                </c:pt>
                <c:pt idx="167" formatCode="0.00">
                  <c:v>21.73</c:v>
                </c:pt>
                <c:pt idx="168" formatCode="0.00">
                  <c:v>26.11</c:v>
                </c:pt>
                <c:pt idx="169" formatCode="0.00">
                  <c:v>32.090000000000003</c:v>
                </c:pt>
                <c:pt idx="170" formatCode="0.00">
                  <c:v>38.6</c:v>
                </c:pt>
                <c:pt idx="171" formatCode="0.00">
                  <c:v>45.62</c:v>
                </c:pt>
                <c:pt idx="172" formatCode="0.00">
                  <c:v>53.14</c:v>
                </c:pt>
                <c:pt idx="173" formatCode="0.00">
                  <c:v>61.15</c:v>
                </c:pt>
                <c:pt idx="174" formatCode="0.00">
                  <c:v>69.62</c:v>
                </c:pt>
                <c:pt idx="175" formatCode="0.00">
                  <c:v>78.55</c:v>
                </c:pt>
                <c:pt idx="176" formatCode="0.00">
                  <c:v>87.92</c:v>
                </c:pt>
                <c:pt idx="177" formatCode="0.00">
                  <c:v>107.98</c:v>
                </c:pt>
                <c:pt idx="178" formatCode="0.00">
                  <c:v>129.71</c:v>
                </c:pt>
                <c:pt idx="179" formatCode="0.00">
                  <c:v>153.03</c:v>
                </c:pt>
                <c:pt idx="180" formatCode="0.00">
                  <c:v>177.87</c:v>
                </c:pt>
                <c:pt idx="181" formatCode="0.00">
                  <c:v>204.18</c:v>
                </c:pt>
                <c:pt idx="182" formatCode="0.00">
                  <c:v>231.9</c:v>
                </c:pt>
                <c:pt idx="183" formatCode="0.00">
                  <c:v>291.36</c:v>
                </c:pt>
                <c:pt idx="184" formatCode="0.00">
                  <c:v>355.83</c:v>
                </c:pt>
                <c:pt idx="185" formatCode="0.00">
                  <c:v>424.95</c:v>
                </c:pt>
                <c:pt idx="186" formatCode="0.00">
                  <c:v>498.39</c:v>
                </c:pt>
                <c:pt idx="187" formatCode="0.00">
                  <c:v>575.84</c:v>
                </c:pt>
                <c:pt idx="188" formatCode="0.00">
                  <c:v>657.03</c:v>
                </c:pt>
                <c:pt idx="189" formatCode="0.00">
                  <c:v>741.7</c:v>
                </c:pt>
                <c:pt idx="190" formatCode="0.00">
                  <c:v>829.62</c:v>
                </c:pt>
                <c:pt idx="191" formatCode="0.00">
                  <c:v>920.56</c:v>
                </c:pt>
                <c:pt idx="192" formatCode="0.0">
                  <c:v>1010</c:v>
                </c:pt>
                <c:pt idx="193" formatCode="0.0">
                  <c:v>1110</c:v>
                </c:pt>
                <c:pt idx="194" formatCode="0.0">
                  <c:v>1310</c:v>
                </c:pt>
                <c:pt idx="195" formatCode="0.0">
                  <c:v>1570</c:v>
                </c:pt>
                <c:pt idx="196" formatCode="0.0">
                  <c:v>1850</c:v>
                </c:pt>
                <c:pt idx="197" formatCode="0.0">
                  <c:v>2130</c:v>
                </c:pt>
                <c:pt idx="198" formatCode="0.0">
                  <c:v>2420</c:v>
                </c:pt>
                <c:pt idx="199" formatCode="0.0">
                  <c:v>2720</c:v>
                </c:pt>
                <c:pt idx="200" formatCode="0.0">
                  <c:v>3020</c:v>
                </c:pt>
                <c:pt idx="201" formatCode="0.0">
                  <c:v>3330</c:v>
                </c:pt>
                <c:pt idx="202" formatCode="0.0">
                  <c:v>3640</c:v>
                </c:pt>
                <c:pt idx="203" formatCode="0.0">
                  <c:v>4270</c:v>
                </c:pt>
                <c:pt idx="204" formatCode="0.0">
                  <c:v>4900</c:v>
                </c:pt>
                <c:pt idx="205" formatCode="0.0">
                  <c:v>5540</c:v>
                </c:pt>
                <c:pt idx="206" formatCode="0.0">
                  <c:v>6180</c:v>
                </c:pt>
                <c:pt idx="207" formatCode="0.0">
                  <c:v>6810</c:v>
                </c:pt>
                <c:pt idx="208" formatCode="0.0">
                  <c:v>7450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58952"/>
        <c:axId val="479959344"/>
      </c:scatterChart>
      <c:valAx>
        <c:axId val="4799589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59344"/>
        <c:crosses val="autoZero"/>
        <c:crossBetween val="midCat"/>
        <c:majorUnit val="10"/>
      </c:valAx>
      <c:valAx>
        <c:axId val="47995934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589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srim7Be_Au!$P$5</c:f>
          <c:strCache>
            <c:ptCount val="1"/>
            <c:pt idx="0">
              <c:v>srim7Be_Au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srim7Be_Au!$D$20:$D$228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srim7Be_Au!$E$20:$E$228</c:f>
              <c:numCache>
                <c:formatCode>0.000E+00</c:formatCode>
                <c:ptCount val="209"/>
                <c:pt idx="0">
                  <c:v>3.8300000000000001E-3</c:v>
                </c:pt>
                <c:pt idx="1">
                  <c:v>4.0949999999999997E-3</c:v>
                </c:pt>
                <c:pt idx="2">
                  <c:v>4.3429999999999996E-3</c:v>
                </c:pt>
                <c:pt idx="3">
                  <c:v>4.5779999999999996E-3</c:v>
                </c:pt>
                <c:pt idx="4">
                  <c:v>4.8009999999999997E-3</c:v>
                </c:pt>
                <c:pt idx="5">
                  <c:v>5.0150000000000004E-3</c:v>
                </c:pt>
                <c:pt idx="6">
                  <c:v>5.2199999999999998E-3</c:v>
                </c:pt>
                <c:pt idx="7">
                  <c:v>5.4169999999999999E-3</c:v>
                </c:pt>
                <c:pt idx="8">
                  <c:v>5.607E-3</c:v>
                </c:pt>
                <c:pt idx="9">
                  <c:v>5.7910000000000001E-3</c:v>
                </c:pt>
                <c:pt idx="10">
                  <c:v>5.9690000000000003E-3</c:v>
                </c:pt>
                <c:pt idx="11">
                  <c:v>6.1419999999999999E-3</c:v>
                </c:pt>
                <c:pt idx="12">
                  <c:v>6.4739999999999997E-3</c:v>
                </c:pt>
                <c:pt idx="13">
                  <c:v>6.8669999999999998E-3</c:v>
                </c:pt>
                <c:pt idx="14">
                  <c:v>7.2379999999999996E-3</c:v>
                </c:pt>
                <c:pt idx="15">
                  <c:v>7.5919999999999998E-3</c:v>
                </c:pt>
                <c:pt idx="16">
                  <c:v>7.9290000000000003E-3</c:v>
                </c:pt>
                <c:pt idx="17">
                  <c:v>8.2529999999999999E-3</c:v>
                </c:pt>
                <c:pt idx="18">
                  <c:v>8.5649999999999997E-3</c:v>
                </c:pt>
                <c:pt idx="19">
                  <c:v>8.8649999999999996E-3</c:v>
                </c:pt>
                <c:pt idx="20">
                  <c:v>9.1559999999999992E-3</c:v>
                </c:pt>
                <c:pt idx="21">
                  <c:v>9.7109999999999991E-3</c:v>
                </c:pt>
                <c:pt idx="22">
                  <c:v>1.0240000000000001E-2</c:v>
                </c:pt>
                <c:pt idx="23">
                  <c:v>1.074E-2</c:v>
                </c:pt>
                <c:pt idx="24">
                  <c:v>1.1209999999999999E-2</c:v>
                </c:pt>
                <c:pt idx="25">
                  <c:v>1.167E-2</c:v>
                </c:pt>
                <c:pt idx="26">
                  <c:v>1.2109999999999999E-2</c:v>
                </c:pt>
                <c:pt idx="27">
                  <c:v>1.295E-2</c:v>
                </c:pt>
                <c:pt idx="28">
                  <c:v>1.3729999999999999E-2</c:v>
                </c:pt>
                <c:pt idx="29">
                  <c:v>1.448E-2</c:v>
                </c:pt>
                <c:pt idx="30">
                  <c:v>1.5180000000000001E-2</c:v>
                </c:pt>
                <c:pt idx="31">
                  <c:v>1.5859999999999999E-2</c:v>
                </c:pt>
                <c:pt idx="32">
                  <c:v>1.651E-2</c:v>
                </c:pt>
                <c:pt idx="33">
                  <c:v>1.7129999999999999E-2</c:v>
                </c:pt>
                <c:pt idx="34">
                  <c:v>1.7729999999999999E-2</c:v>
                </c:pt>
                <c:pt idx="35">
                  <c:v>1.831E-2</c:v>
                </c:pt>
                <c:pt idx="36">
                  <c:v>1.8880000000000001E-2</c:v>
                </c:pt>
                <c:pt idx="37">
                  <c:v>1.942E-2</c:v>
                </c:pt>
                <c:pt idx="38">
                  <c:v>2.0469999999999999E-2</c:v>
                </c:pt>
                <c:pt idx="39">
                  <c:v>2.172E-2</c:v>
                </c:pt>
                <c:pt idx="40">
                  <c:v>2.2890000000000001E-2</c:v>
                </c:pt>
                <c:pt idx="41">
                  <c:v>2.401E-2</c:v>
                </c:pt>
                <c:pt idx="42">
                  <c:v>2.5069999999999999E-2</c:v>
                </c:pt>
                <c:pt idx="43">
                  <c:v>2.6100000000000002E-2</c:v>
                </c:pt>
                <c:pt idx="44">
                  <c:v>2.708E-2</c:v>
                </c:pt>
                <c:pt idx="45">
                  <c:v>2.8029999999999999E-2</c:v>
                </c:pt>
                <c:pt idx="46">
                  <c:v>2.895E-2</c:v>
                </c:pt>
                <c:pt idx="47">
                  <c:v>3.0710000000000001E-2</c:v>
                </c:pt>
                <c:pt idx="48">
                  <c:v>3.2370000000000003E-2</c:v>
                </c:pt>
                <c:pt idx="49">
                  <c:v>3.3950000000000001E-2</c:v>
                </c:pt>
                <c:pt idx="50">
                  <c:v>3.5459999999999998E-2</c:v>
                </c:pt>
                <c:pt idx="51">
                  <c:v>3.6909999999999998E-2</c:v>
                </c:pt>
                <c:pt idx="52">
                  <c:v>3.8300000000000001E-2</c:v>
                </c:pt>
                <c:pt idx="53">
                  <c:v>4.095E-2</c:v>
                </c:pt>
                <c:pt idx="54">
                  <c:v>4.3430000000000003E-2</c:v>
                </c:pt>
                <c:pt idx="55">
                  <c:v>4.5780000000000001E-2</c:v>
                </c:pt>
                <c:pt idx="56">
                  <c:v>4.8009999999999997E-2</c:v>
                </c:pt>
                <c:pt idx="57">
                  <c:v>5.015E-2</c:v>
                </c:pt>
                <c:pt idx="58">
                  <c:v>5.2200000000000003E-2</c:v>
                </c:pt>
                <c:pt idx="59">
                  <c:v>5.4170000000000003E-2</c:v>
                </c:pt>
                <c:pt idx="60">
                  <c:v>5.5199999999999999E-2</c:v>
                </c:pt>
                <c:pt idx="61">
                  <c:v>5.672E-2</c:v>
                </c:pt>
                <c:pt idx="62">
                  <c:v>5.8560000000000001E-2</c:v>
                </c:pt>
                <c:pt idx="63">
                  <c:v>6.0580000000000002E-2</c:v>
                </c:pt>
                <c:pt idx="64">
                  <c:v>6.4930000000000002E-2</c:v>
                </c:pt>
                <c:pt idx="65">
                  <c:v>7.0519999999999999E-2</c:v>
                </c:pt>
                <c:pt idx="66">
                  <c:v>7.6009999999999994E-2</c:v>
                </c:pt>
                <c:pt idx="67">
                  <c:v>8.1299999999999997E-2</c:v>
                </c:pt>
                <c:pt idx="68">
                  <c:v>8.634E-2</c:v>
                </c:pt>
                <c:pt idx="69">
                  <c:v>9.1139999999999999E-2</c:v>
                </c:pt>
                <c:pt idx="70">
                  <c:v>9.572E-2</c:v>
                </c:pt>
                <c:pt idx="71">
                  <c:v>0.10009999999999999</c:v>
                </c:pt>
                <c:pt idx="72">
                  <c:v>0.1043</c:v>
                </c:pt>
                <c:pt idx="73">
                  <c:v>0.1123</c:v>
                </c:pt>
                <c:pt idx="74">
                  <c:v>0.1198</c:v>
                </c:pt>
                <c:pt idx="75">
                  <c:v>0.127</c:v>
                </c:pt>
                <c:pt idx="76">
                  <c:v>0.13400000000000001</c:v>
                </c:pt>
                <c:pt idx="77">
                  <c:v>0.14069999999999999</c:v>
                </c:pt>
                <c:pt idx="78">
                  <c:v>0.14729999999999999</c:v>
                </c:pt>
                <c:pt idx="79">
                  <c:v>0.16009999999999999</c:v>
                </c:pt>
                <c:pt idx="80">
                  <c:v>0.1726</c:v>
                </c:pt>
                <c:pt idx="81">
                  <c:v>0.18479999999999999</c:v>
                </c:pt>
                <c:pt idx="82">
                  <c:v>0.1968</c:v>
                </c:pt>
                <c:pt idx="83">
                  <c:v>0.20849999999999999</c:v>
                </c:pt>
                <c:pt idx="84">
                  <c:v>0.22009999999999999</c:v>
                </c:pt>
                <c:pt idx="85">
                  <c:v>0.23139999999999999</c:v>
                </c:pt>
                <c:pt idx="86">
                  <c:v>0.24249999999999999</c:v>
                </c:pt>
                <c:pt idx="87">
                  <c:v>0.2535</c:v>
                </c:pt>
                <c:pt idx="88">
                  <c:v>0.26419999999999999</c:v>
                </c:pt>
                <c:pt idx="89">
                  <c:v>0.27479999999999999</c:v>
                </c:pt>
                <c:pt idx="90">
                  <c:v>0.29549999999999998</c:v>
                </c:pt>
                <c:pt idx="91">
                  <c:v>0.32029999999999997</c:v>
                </c:pt>
                <c:pt idx="92">
                  <c:v>0.34429999999999999</c:v>
                </c:pt>
                <c:pt idx="93">
                  <c:v>0.36730000000000002</c:v>
                </c:pt>
                <c:pt idx="94">
                  <c:v>0.38950000000000001</c:v>
                </c:pt>
                <c:pt idx="95">
                  <c:v>0.41099999999999998</c:v>
                </c:pt>
                <c:pt idx="96">
                  <c:v>0.43169999999999997</c:v>
                </c:pt>
                <c:pt idx="97">
                  <c:v>0.45169999999999999</c:v>
                </c:pt>
                <c:pt idx="98">
                  <c:v>0.47099999999999997</c:v>
                </c:pt>
                <c:pt idx="99">
                  <c:v>0.50780000000000003</c:v>
                </c:pt>
                <c:pt idx="100">
                  <c:v>0.54220000000000002</c:v>
                </c:pt>
                <c:pt idx="101">
                  <c:v>0.57440000000000002</c:v>
                </c:pt>
                <c:pt idx="102">
                  <c:v>0.60450000000000004</c:v>
                </c:pt>
                <c:pt idx="103">
                  <c:v>0.63270000000000004</c:v>
                </c:pt>
                <c:pt idx="104">
                  <c:v>0.65910000000000002</c:v>
                </c:pt>
                <c:pt idx="105">
                  <c:v>0.70669999999999999</c:v>
                </c:pt>
                <c:pt idx="106">
                  <c:v>0.74829999999999997</c:v>
                </c:pt>
                <c:pt idx="107">
                  <c:v>0.78449999999999998</c:v>
                </c:pt>
                <c:pt idx="108">
                  <c:v>0.81610000000000005</c:v>
                </c:pt>
                <c:pt idx="109">
                  <c:v>0.84350000000000003</c:v>
                </c:pt>
                <c:pt idx="110">
                  <c:v>0.86739999999999995</c:v>
                </c:pt>
                <c:pt idx="111">
                  <c:v>0.88819999999999999</c:v>
                </c:pt>
                <c:pt idx="112">
                  <c:v>0.90620000000000001</c:v>
                </c:pt>
                <c:pt idx="113">
                  <c:v>0.92179999999999995</c:v>
                </c:pt>
                <c:pt idx="114">
                  <c:v>0.93540000000000001</c:v>
                </c:pt>
                <c:pt idx="115">
                  <c:v>0.94710000000000005</c:v>
                </c:pt>
                <c:pt idx="116">
                  <c:v>0.96579999999999999</c:v>
                </c:pt>
                <c:pt idx="117">
                  <c:v>0.98229999999999995</c:v>
                </c:pt>
                <c:pt idx="118">
                  <c:v>0.99299999999999999</c:v>
                </c:pt>
                <c:pt idx="119">
                  <c:v>0.99939999999999996</c:v>
                </c:pt>
                <c:pt idx="120">
                  <c:v>1.0029999999999999</c:v>
                </c:pt>
                <c:pt idx="121">
                  <c:v>1.0029999999999999</c:v>
                </c:pt>
                <c:pt idx="122">
                  <c:v>1.002</c:v>
                </c:pt>
                <c:pt idx="123">
                  <c:v>0.999</c:v>
                </c:pt>
                <c:pt idx="124">
                  <c:v>0.995</c:v>
                </c:pt>
                <c:pt idx="125">
                  <c:v>0.98450000000000004</c:v>
                </c:pt>
                <c:pt idx="126">
                  <c:v>0.97170000000000001</c:v>
                </c:pt>
                <c:pt idx="127">
                  <c:v>0.95750000000000002</c:v>
                </c:pt>
                <c:pt idx="128">
                  <c:v>0.9425</c:v>
                </c:pt>
                <c:pt idx="129">
                  <c:v>0.92710000000000004</c:v>
                </c:pt>
                <c:pt idx="130">
                  <c:v>0.91149999999999998</c:v>
                </c:pt>
                <c:pt idx="131">
                  <c:v>0.88049999999999995</c:v>
                </c:pt>
                <c:pt idx="132">
                  <c:v>0.85040000000000004</c:v>
                </c:pt>
                <c:pt idx="133">
                  <c:v>0.8216</c:v>
                </c:pt>
                <c:pt idx="134">
                  <c:v>0.79430000000000001</c:v>
                </c:pt>
                <c:pt idx="135">
                  <c:v>0.76859999999999995</c:v>
                </c:pt>
                <c:pt idx="136">
                  <c:v>0.74439999999999995</c:v>
                </c:pt>
                <c:pt idx="137">
                  <c:v>0.72160000000000002</c:v>
                </c:pt>
                <c:pt idx="138">
                  <c:v>0.70309999999999995</c:v>
                </c:pt>
                <c:pt idx="139">
                  <c:v>0.68359999999999999</c:v>
                </c:pt>
                <c:pt idx="140">
                  <c:v>0.66359999999999997</c:v>
                </c:pt>
                <c:pt idx="141">
                  <c:v>0.64549999999999996</c:v>
                </c:pt>
                <c:pt idx="142">
                  <c:v>0.61199999999999999</c:v>
                </c:pt>
                <c:pt idx="143">
                  <c:v>0.57479999999999998</c:v>
                </c:pt>
                <c:pt idx="144">
                  <c:v>0.54210000000000003</c:v>
                </c:pt>
                <c:pt idx="145">
                  <c:v>0.51329999999999998</c:v>
                </c:pt>
                <c:pt idx="146">
                  <c:v>0.48770000000000002</c:v>
                </c:pt>
                <c:pt idx="147">
                  <c:v>0.46479999999999999</c:v>
                </c:pt>
                <c:pt idx="148">
                  <c:v>0.44419999999999998</c:v>
                </c:pt>
                <c:pt idx="149">
                  <c:v>0.42570000000000002</c:v>
                </c:pt>
                <c:pt idx="150">
                  <c:v>0.4088</c:v>
                </c:pt>
                <c:pt idx="151">
                  <c:v>0.37940000000000002</c:v>
                </c:pt>
                <c:pt idx="152">
                  <c:v>0.35449999999999998</c:v>
                </c:pt>
                <c:pt idx="153">
                  <c:v>0.33329999999999999</c:v>
                </c:pt>
                <c:pt idx="154">
                  <c:v>0.31480000000000002</c:v>
                </c:pt>
                <c:pt idx="155">
                  <c:v>0.29859999999999998</c:v>
                </c:pt>
                <c:pt idx="156">
                  <c:v>0.2843</c:v>
                </c:pt>
                <c:pt idx="157">
                  <c:v>0.2601</c:v>
                </c:pt>
                <c:pt idx="158">
                  <c:v>0.24030000000000001</c:v>
                </c:pt>
                <c:pt idx="159">
                  <c:v>0.2238</c:v>
                </c:pt>
                <c:pt idx="160">
                  <c:v>0.2097</c:v>
                </c:pt>
                <c:pt idx="161">
                  <c:v>0.1976</c:v>
                </c:pt>
                <c:pt idx="162">
                  <c:v>0.18709999999999999</c:v>
                </c:pt>
                <c:pt idx="163">
                  <c:v>0.1777</c:v>
                </c:pt>
                <c:pt idx="164">
                  <c:v>0.1694</c:v>
                </c:pt>
                <c:pt idx="165">
                  <c:v>0.16189999999999999</c:v>
                </c:pt>
                <c:pt idx="166">
                  <c:v>0.15509999999999999</c:v>
                </c:pt>
                <c:pt idx="167">
                  <c:v>0.1489</c:v>
                </c:pt>
                <c:pt idx="168">
                  <c:v>0.13789999999999999</c:v>
                </c:pt>
                <c:pt idx="169">
                  <c:v>0.1265</c:v>
                </c:pt>
                <c:pt idx="170">
                  <c:v>0.1173</c:v>
                </c:pt>
                <c:pt idx="171">
                  <c:v>0.1094</c:v>
                </c:pt>
                <c:pt idx="172">
                  <c:v>0.1028</c:v>
                </c:pt>
                <c:pt idx="173">
                  <c:v>9.6960000000000005E-2</c:v>
                </c:pt>
                <c:pt idx="174">
                  <c:v>9.1899999999999996E-2</c:v>
                </c:pt>
                <c:pt idx="175">
                  <c:v>8.7429999999999994E-2</c:v>
                </c:pt>
                <c:pt idx="176">
                  <c:v>8.3449999999999996E-2</c:v>
                </c:pt>
                <c:pt idx="177">
                  <c:v>7.6679999999999998E-2</c:v>
                </c:pt>
                <c:pt idx="178">
                  <c:v>7.1110000000000007E-2</c:v>
                </c:pt>
                <c:pt idx="179">
                  <c:v>6.6460000000000005E-2</c:v>
                </c:pt>
                <c:pt idx="180">
                  <c:v>6.25E-2</c:v>
                </c:pt>
                <c:pt idx="181">
                  <c:v>5.9089999999999997E-2</c:v>
                </c:pt>
                <c:pt idx="182">
                  <c:v>5.6120000000000003E-2</c:v>
                </c:pt>
                <c:pt idx="183">
                  <c:v>5.1209999999999999E-2</c:v>
                </c:pt>
                <c:pt idx="184">
                  <c:v>4.7300000000000002E-2</c:v>
                </c:pt>
                <c:pt idx="185">
                  <c:v>4.4110000000000003E-2</c:v>
                </c:pt>
                <c:pt idx="186">
                  <c:v>4.147E-2</c:v>
                </c:pt>
                <c:pt idx="187">
                  <c:v>3.9230000000000001E-2</c:v>
                </c:pt>
                <c:pt idx="188">
                  <c:v>3.7319999999999999E-2</c:v>
                </c:pt>
                <c:pt idx="189">
                  <c:v>3.567E-2</c:v>
                </c:pt>
                <c:pt idx="190">
                  <c:v>3.422E-2</c:v>
                </c:pt>
                <c:pt idx="191">
                  <c:v>3.295E-2</c:v>
                </c:pt>
                <c:pt idx="192">
                  <c:v>3.1820000000000001E-2</c:v>
                </c:pt>
                <c:pt idx="193">
                  <c:v>3.0810000000000001E-2</c:v>
                </c:pt>
                <c:pt idx="194">
                  <c:v>2.9090000000000001E-2</c:v>
                </c:pt>
                <c:pt idx="195">
                  <c:v>2.7359999999999999E-2</c:v>
                </c:pt>
                <c:pt idx="196">
                  <c:v>2.597E-2</c:v>
                </c:pt>
                <c:pt idx="197">
                  <c:v>2.4840000000000001E-2</c:v>
                </c:pt>
                <c:pt idx="198">
                  <c:v>2.3900000000000001E-2</c:v>
                </c:pt>
                <c:pt idx="199">
                  <c:v>2.3109999999999999E-2</c:v>
                </c:pt>
                <c:pt idx="200">
                  <c:v>2.2429999999999999E-2</c:v>
                </c:pt>
                <c:pt idx="201">
                  <c:v>2.1860000000000001E-2</c:v>
                </c:pt>
                <c:pt idx="202">
                  <c:v>2.1360000000000001E-2</c:v>
                </c:pt>
                <c:pt idx="203">
                  <c:v>2.0539999999999999E-2</c:v>
                </c:pt>
                <c:pt idx="204">
                  <c:v>1.9910000000000001E-2</c:v>
                </c:pt>
                <c:pt idx="205">
                  <c:v>1.941E-2</c:v>
                </c:pt>
                <c:pt idx="206">
                  <c:v>1.9009999999999999E-2</c:v>
                </c:pt>
                <c:pt idx="207">
                  <c:v>1.8679999999999999E-2</c:v>
                </c:pt>
                <c:pt idx="208">
                  <c:v>1.8419999999999999E-2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1-4D97-BA2B-10956521B3F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srim7Be_Au!$F$20:$F$228</c:f>
              <c:numCache>
                <c:formatCode>0.000E+00</c:formatCode>
                <c:ptCount val="209"/>
                <c:pt idx="0">
                  <c:v>5.0070000000000002E-3</c:v>
                </c:pt>
                <c:pt idx="1">
                  <c:v>5.3569999999999998E-3</c:v>
                </c:pt>
                <c:pt idx="2">
                  <c:v>5.6810000000000003E-3</c:v>
                </c:pt>
                <c:pt idx="3">
                  <c:v>5.9829999999999996E-3</c:v>
                </c:pt>
                <c:pt idx="4">
                  <c:v>6.267E-3</c:v>
                </c:pt>
                <c:pt idx="5">
                  <c:v>6.5339999999999999E-3</c:v>
                </c:pt>
                <c:pt idx="6">
                  <c:v>6.7879999999999998E-3</c:v>
                </c:pt>
                <c:pt idx="7">
                  <c:v>7.0289999999999997E-3</c:v>
                </c:pt>
                <c:pt idx="8">
                  <c:v>7.2589999999999998E-3</c:v>
                </c:pt>
                <c:pt idx="9">
                  <c:v>7.4780000000000003E-3</c:v>
                </c:pt>
                <c:pt idx="10">
                  <c:v>7.6889999999999997E-3</c:v>
                </c:pt>
                <c:pt idx="11">
                  <c:v>7.8910000000000004E-3</c:v>
                </c:pt>
                <c:pt idx="12">
                  <c:v>8.2719999999999998E-3</c:v>
                </c:pt>
                <c:pt idx="13">
                  <c:v>8.7130000000000003E-3</c:v>
                </c:pt>
                <c:pt idx="14">
                  <c:v>9.1190000000000004E-3</c:v>
                </c:pt>
                <c:pt idx="15">
                  <c:v>9.4970000000000002E-3</c:v>
                </c:pt>
                <c:pt idx="16">
                  <c:v>9.8499999999999994E-3</c:v>
                </c:pt>
                <c:pt idx="17">
                  <c:v>1.018E-2</c:v>
                </c:pt>
                <c:pt idx="18">
                  <c:v>1.0489999999999999E-2</c:v>
                </c:pt>
                <c:pt idx="19">
                  <c:v>1.0789999999999999E-2</c:v>
                </c:pt>
                <c:pt idx="20">
                  <c:v>1.107E-2</c:v>
                </c:pt>
                <c:pt idx="21">
                  <c:v>1.158E-2</c:v>
                </c:pt>
                <c:pt idx="22">
                  <c:v>1.206E-2</c:v>
                </c:pt>
                <c:pt idx="23">
                  <c:v>1.2489999999999999E-2</c:v>
                </c:pt>
                <c:pt idx="24">
                  <c:v>1.289E-2</c:v>
                </c:pt>
                <c:pt idx="25">
                  <c:v>1.3270000000000001E-2</c:v>
                </c:pt>
                <c:pt idx="26">
                  <c:v>1.362E-2</c:v>
                </c:pt>
                <c:pt idx="27">
                  <c:v>1.4250000000000001E-2</c:v>
                </c:pt>
                <c:pt idx="28">
                  <c:v>1.482E-2</c:v>
                </c:pt>
                <c:pt idx="29">
                  <c:v>1.533E-2</c:v>
                </c:pt>
                <c:pt idx="30">
                  <c:v>1.5789999999999998E-2</c:v>
                </c:pt>
                <c:pt idx="31">
                  <c:v>1.6209999999999999E-2</c:v>
                </c:pt>
                <c:pt idx="32">
                  <c:v>1.66E-2</c:v>
                </c:pt>
                <c:pt idx="33">
                  <c:v>1.695E-2</c:v>
                </c:pt>
                <c:pt idx="34">
                  <c:v>1.729E-2</c:v>
                </c:pt>
                <c:pt idx="35">
                  <c:v>1.7590000000000001E-2</c:v>
                </c:pt>
                <c:pt idx="36">
                  <c:v>1.788E-2</c:v>
                </c:pt>
                <c:pt idx="37">
                  <c:v>1.8149999999999999E-2</c:v>
                </c:pt>
                <c:pt idx="38">
                  <c:v>1.864E-2</c:v>
                </c:pt>
                <c:pt idx="39">
                  <c:v>1.9179999999999999E-2</c:v>
                </c:pt>
                <c:pt idx="40">
                  <c:v>1.9650000000000001E-2</c:v>
                </c:pt>
                <c:pt idx="41">
                  <c:v>2.0070000000000001E-2</c:v>
                </c:pt>
                <c:pt idx="42">
                  <c:v>2.044E-2</c:v>
                </c:pt>
                <c:pt idx="43">
                  <c:v>2.077E-2</c:v>
                </c:pt>
                <c:pt idx="44">
                  <c:v>2.1059999999999999E-2</c:v>
                </c:pt>
                <c:pt idx="45">
                  <c:v>2.1329999999999998E-2</c:v>
                </c:pt>
                <c:pt idx="46">
                  <c:v>2.1579999999999998E-2</c:v>
                </c:pt>
                <c:pt idx="47">
                  <c:v>2.1999999999999999E-2</c:v>
                </c:pt>
                <c:pt idx="48">
                  <c:v>2.2349999999999998E-2</c:v>
                </c:pt>
                <c:pt idx="49">
                  <c:v>2.265E-2</c:v>
                </c:pt>
                <c:pt idx="50">
                  <c:v>2.29E-2</c:v>
                </c:pt>
                <c:pt idx="51">
                  <c:v>2.3109999999999999E-2</c:v>
                </c:pt>
                <c:pt idx="52">
                  <c:v>2.3290000000000002E-2</c:v>
                </c:pt>
                <c:pt idx="53">
                  <c:v>2.3570000000000001E-2</c:v>
                </c:pt>
                <c:pt idx="54">
                  <c:v>2.3779999999999999E-2</c:v>
                </c:pt>
                <c:pt idx="55">
                  <c:v>2.392E-2</c:v>
                </c:pt>
                <c:pt idx="56">
                  <c:v>2.401E-2</c:v>
                </c:pt>
                <c:pt idx="57">
                  <c:v>2.4070000000000001E-2</c:v>
                </c:pt>
                <c:pt idx="58">
                  <c:v>2.409E-2</c:v>
                </c:pt>
                <c:pt idx="59">
                  <c:v>2.409E-2</c:v>
                </c:pt>
                <c:pt idx="60">
                  <c:v>2.4070000000000001E-2</c:v>
                </c:pt>
                <c:pt idx="61">
                  <c:v>2.4039999999999999E-2</c:v>
                </c:pt>
                <c:pt idx="62">
                  <c:v>2.3990000000000001E-2</c:v>
                </c:pt>
                <c:pt idx="63">
                  <c:v>2.393E-2</c:v>
                </c:pt>
                <c:pt idx="64">
                  <c:v>2.3779999999999999E-2</c:v>
                </c:pt>
                <c:pt idx="65">
                  <c:v>2.3560000000000001E-2</c:v>
                </c:pt>
                <c:pt idx="66">
                  <c:v>2.3310000000000001E-2</c:v>
                </c:pt>
                <c:pt idx="67">
                  <c:v>2.3040000000000001E-2</c:v>
                </c:pt>
                <c:pt idx="68">
                  <c:v>2.2769999999999999E-2</c:v>
                </c:pt>
                <c:pt idx="69">
                  <c:v>2.249E-2</c:v>
                </c:pt>
                <c:pt idx="70">
                  <c:v>2.2210000000000001E-2</c:v>
                </c:pt>
                <c:pt idx="71">
                  <c:v>2.1930000000000002E-2</c:v>
                </c:pt>
                <c:pt idx="72">
                  <c:v>2.1649999999999999E-2</c:v>
                </c:pt>
                <c:pt idx="73">
                  <c:v>2.111E-2</c:v>
                </c:pt>
                <c:pt idx="74">
                  <c:v>2.0590000000000001E-2</c:v>
                </c:pt>
                <c:pt idx="75">
                  <c:v>2.009E-2</c:v>
                </c:pt>
                <c:pt idx="76">
                  <c:v>1.9609999999999999E-2</c:v>
                </c:pt>
                <c:pt idx="77">
                  <c:v>1.916E-2</c:v>
                </c:pt>
                <c:pt idx="78">
                  <c:v>1.8720000000000001E-2</c:v>
                </c:pt>
                <c:pt idx="79">
                  <c:v>1.7919999999999998E-2</c:v>
                </c:pt>
                <c:pt idx="80">
                  <c:v>1.7180000000000001E-2</c:v>
                </c:pt>
                <c:pt idx="81">
                  <c:v>1.652E-2</c:v>
                </c:pt>
                <c:pt idx="82">
                  <c:v>1.5910000000000001E-2</c:v>
                </c:pt>
                <c:pt idx="83">
                  <c:v>1.5350000000000001E-2</c:v>
                </c:pt>
                <c:pt idx="84">
                  <c:v>1.4840000000000001E-2</c:v>
                </c:pt>
                <c:pt idx="85">
                  <c:v>1.436E-2</c:v>
                </c:pt>
                <c:pt idx="86">
                  <c:v>1.392E-2</c:v>
                </c:pt>
                <c:pt idx="87">
                  <c:v>1.3509999999999999E-2</c:v>
                </c:pt>
                <c:pt idx="88">
                  <c:v>1.3129999999999999E-2</c:v>
                </c:pt>
                <c:pt idx="89">
                  <c:v>1.277E-2</c:v>
                </c:pt>
                <c:pt idx="90">
                  <c:v>1.2120000000000001E-2</c:v>
                </c:pt>
                <c:pt idx="91">
                  <c:v>1.141E-2</c:v>
                </c:pt>
                <c:pt idx="92">
                  <c:v>1.0789999999999999E-2</c:v>
                </c:pt>
                <c:pt idx="93">
                  <c:v>1.0240000000000001E-2</c:v>
                </c:pt>
                <c:pt idx="94">
                  <c:v>9.7560000000000008E-3</c:v>
                </c:pt>
                <c:pt idx="95">
                  <c:v>9.3209999999999994E-3</c:v>
                </c:pt>
                <c:pt idx="96">
                  <c:v>8.9300000000000004E-3</c:v>
                </c:pt>
                <c:pt idx="97">
                  <c:v>8.5749999999999993E-3</c:v>
                </c:pt>
                <c:pt idx="98">
                  <c:v>8.2509999999999997E-3</c:v>
                </c:pt>
                <c:pt idx="99">
                  <c:v>7.6819999999999996E-3</c:v>
                </c:pt>
                <c:pt idx="100">
                  <c:v>7.1960000000000001E-3</c:v>
                </c:pt>
                <c:pt idx="101">
                  <c:v>6.7759999999999999E-3</c:v>
                </c:pt>
                <c:pt idx="102">
                  <c:v>6.4089999999999998E-3</c:v>
                </c:pt>
                <c:pt idx="103">
                  <c:v>6.084E-3</c:v>
                </c:pt>
                <c:pt idx="104">
                  <c:v>5.7949999999999998E-3</c:v>
                </c:pt>
                <c:pt idx="105">
                  <c:v>5.3020000000000003E-3</c:v>
                </c:pt>
                <c:pt idx="106">
                  <c:v>4.895E-3</c:v>
                </c:pt>
                <c:pt idx="107">
                  <c:v>4.5529999999999998E-3</c:v>
                </c:pt>
                <c:pt idx="108">
                  <c:v>4.2599999999999999E-3</c:v>
                </c:pt>
                <c:pt idx="109">
                  <c:v>4.0070000000000001E-3</c:v>
                </c:pt>
                <c:pt idx="110">
                  <c:v>3.7859999999999999E-3</c:v>
                </c:pt>
                <c:pt idx="111">
                  <c:v>3.591E-3</c:v>
                </c:pt>
                <c:pt idx="112">
                  <c:v>3.4160000000000002E-3</c:v>
                </c:pt>
                <c:pt idx="113">
                  <c:v>3.2599999999999999E-3</c:v>
                </c:pt>
                <c:pt idx="114">
                  <c:v>3.1189999999999998E-3</c:v>
                </c:pt>
                <c:pt idx="115">
                  <c:v>2.9910000000000002E-3</c:v>
                </c:pt>
                <c:pt idx="116">
                  <c:v>2.7669999999999999E-3</c:v>
                </c:pt>
                <c:pt idx="117">
                  <c:v>2.5349999999999999E-3</c:v>
                </c:pt>
                <c:pt idx="118">
                  <c:v>2.3410000000000002E-3</c:v>
                </c:pt>
                <c:pt idx="119">
                  <c:v>2.1779999999999998E-3</c:v>
                </c:pt>
                <c:pt idx="120">
                  <c:v>2.0379999999999999E-3</c:v>
                </c:pt>
                <c:pt idx="121">
                  <c:v>1.9170000000000001E-3</c:v>
                </c:pt>
                <c:pt idx="122">
                  <c:v>1.81E-3</c:v>
                </c:pt>
                <c:pt idx="123">
                  <c:v>1.7160000000000001E-3</c:v>
                </c:pt>
                <c:pt idx="124">
                  <c:v>1.632E-3</c:v>
                </c:pt>
                <c:pt idx="125">
                  <c:v>1.488E-3</c:v>
                </c:pt>
                <c:pt idx="126">
                  <c:v>1.3699999999999999E-3</c:v>
                </c:pt>
                <c:pt idx="127">
                  <c:v>1.2700000000000001E-3</c:v>
                </c:pt>
                <c:pt idx="128">
                  <c:v>1.1850000000000001E-3</c:v>
                </c:pt>
                <c:pt idx="129">
                  <c:v>1.1119999999999999E-3</c:v>
                </c:pt>
                <c:pt idx="130">
                  <c:v>1.0480000000000001E-3</c:v>
                </c:pt>
                <c:pt idx="131">
                  <c:v>9.4090000000000005E-4</c:v>
                </c:pt>
                <c:pt idx="132">
                  <c:v>8.5519999999999997E-4</c:v>
                </c:pt>
                <c:pt idx="133">
                  <c:v>7.8490000000000005E-4</c:v>
                </c:pt>
                <c:pt idx="134">
                  <c:v>7.2599999999999997E-4</c:v>
                </c:pt>
                <c:pt idx="135">
                  <c:v>6.759E-4</c:v>
                </c:pt>
                <c:pt idx="136">
                  <c:v>6.3279999999999999E-4</c:v>
                </c:pt>
                <c:pt idx="137">
                  <c:v>5.9520000000000005E-4</c:v>
                </c:pt>
                <c:pt idx="138">
                  <c:v>5.622E-4</c:v>
                </c:pt>
                <c:pt idx="139">
                  <c:v>5.3280000000000005E-4</c:v>
                </c:pt>
                <c:pt idx="140">
                  <c:v>5.0659999999999995E-4</c:v>
                </c:pt>
                <c:pt idx="141">
                  <c:v>4.8309999999999998E-4</c:v>
                </c:pt>
                <c:pt idx="142">
                  <c:v>4.4230000000000002E-4</c:v>
                </c:pt>
                <c:pt idx="143">
                  <c:v>4.0069999999999998E-4</c:v>
                </c:pt>
                <c:pt idx="144">
                  <c:v>3.6670000000000002E-4</c:v>
                </c:pt>
                <c:pt idx="145">
                  <c:v>3.3829999999999998E-4</c:v>
                </c:pt>
                <c:pt idx="146">
                  <c:v>3.143E-4</c:v>
                </c:pt>
                <c:pt idx="147">
                  <c:v>2.9369999999999998E-4</c:v>
                </c:pt>
                <c:pt idx="148">
                  <c:v>2.7569999999999998E-4</c:v>
                </c:pt>
                <c:pt idx="149">
                  <c:v>2.5999999999999998E-4</c:v>
                </c:pt>
                <c:pt idx="150">
                  <c:v>2.4610000000000002E-4</c:v>
                </c:pt>
                <c:pt idx="151">
                  <c:v>2.2249999999999999E-4</c:v>
                </c:pt>
                <c:pt idx="152">
                  <c:v>2.0320000000000001E-4</c:v>
                </c:pt>
                <c:pt idx="153">
                  <c:v>1.873E-4</c:v>
                </c:pt>
                <c:pt idx="154">
                  <c:v>1.7369999999999999E-4</c:v>
                </c:pt>
                <c:pt idx="155">
                  <c:v>1.6210000000000001E-4</c:v>
                </c:pt>
                <c:pt idx="156">
                  <c:v>1.5210000000000001E-4</c:v>
                </c:pt>
                <c:pt idx="157">
                  <c:v>1.3540000000000001E-4</c:v>
                </c:pt>
                <c:pt idx="158">
                  <c:v>1.2229999999999999E-4</c:v>
                </c:pt>
                <c:pt idx="159">
                  <c:v>1.115E-4</c:v>
                </c:pt>
                <c:pt idx="160">
                  <c:v>1.026E-4</c:v>
                </c:pt>
                <c:pt idx="161">
                  <c:v>9.5130000000000006E-5</c:v>
                </c:pt>
                <c:pt idx="162">
                  <c:v>8.8690000000000006E-5</c:v>
                </c:pt>
                <c:pt idx="163">
                  <c:v>8.3109999999999995E-5</c:v>
                </c:pt>
                <c:pt idx="164">
                  <c:v>7.8230000000000001E-5</c:v>
                </c:pt>
                <c:pt idx="165">
                  <c:v>7.3910000000000002E-5</c:v>
                </c:pt>
                <c:pt idx="166">
                  <c:v>7.0080000000000007E-5</c:v>
                </c:pt>
                <c:pt idx="167">
                  <c:v>6.6639999999999999E-5</c:v>
                </c:pt>
                <c:pt idx="168">
                  <c:v>6.0720000000000001E-5</c:v>
                </c:pt>
                <c:pt idx="169">
                  <c:v>5.4719999999999998E-5</c:v>
                </c:pt>
                <c:pt idx="170">
                  <c:v>4.9849999999999999E-5</c:v>
                </c:pt>
                <c:pt idx="171">
                  <c:v>4.5809999999999997E-5</c:v>
                </c:pt>
                <c:pt idx="172">
                  <c:v>4.2410000000000002E-5</c:v>
                </c:pt>
                <c:pt idx="173">
                  <c:v>3.9499999999999998E-5</c:v>
                </c:pt>
                <c:pt idx="174">
                  <c:v>3.6980000000000002E-5</c:v>
                </c:pt>
                <c:pt idx="175">
                  <c:v>3.4780000000000002E-5</c:v>
                </c:pt>
                <c:pt idx="176">
                  <c:v>3.2830000000000002E-5</c:v>
                </c:pt>
                <c:pt idx="177">
                  <c:v>2.9560000000000002E-5</c:v>
                </c:pt>
                <c:pt idx="178">
                  <c:v>2.69E-5</c:v>
                </c:pt>
                <c:pt idx="179">
                  <c:v>2.4700000000000001E-5</c:v>
                </c:pt>
                <c:pt idx="180">
                  <c:v>2.285E-5</c:v>
                </c:pt>
                <c:pt idx="181">
                  <c:v>2.1270000000000001E-5</c:v>
                </c:pt>
                <c:pt idx="182">
                  <c:v>1.9899999999999999E-5</c:v>
                </c:pt>
                <c:pt idx="183">
                  <c:v>1.7649999999999999E-5</c:v>
                </c:pt>
                <c:pt idx="184">
                  <c:v>1.5869999999999999E-5</c:v>
                </c:pt>
                <c:pt idx="185">
                  <c:v>1.4440000000000001E-5</c:v>
                </c:pt>
                <c:pt idx="186">
                  <c:v>1.325E-5</c:v>
                </c:pt>
                <c:pt idx="187">
                  <c:v>1.225E-5</c:v>
                </c:pt>
                <c:pt idx="188">
                  <c:v>1.1389999999999999E-5</c:v>
                </c:pt>
                <c:pt idx="189">
                  <c:v>1.065E-5</c:v>
                </c:pt>
                <c:pt idx="190">
                  <c:v>1.0010000000000001E-5</c:v>
                </c:pt>
                <c:pt idx="191">
                  <c:v>9.4399999999999994E-6</c:v>
                </c:pt>
                <c:pt idx="192">
                  <c:v>8.935E-6</c:v>
                </c:pt>
                <c:pt idx="193">
                  <c:v>8.4840000000000004E-6</c:v>
                </c:pt>
                <c:pt idx="194">
                  <c:v>7.7100000000000007E-6</c:v>
                </c:pt>
                <c:pt idx="195">
                  <c:v>6.9280000000000004E-6</c:v>
                </c:pt>
                <c:pt idx="196">
                  <c:v>6.2949999999999999E-6</c:v>
                </c:pt>
                <c:pt idx="197">
                  <c:v>5.772E-6</c:v>
                </c:pt>
                <c:pt idx="198">
                  <c:v>5.3319999999999999E-6</c:v>
                </c:pt>
                <c:pt idx="199">
                  <c:v>4.9570000000000001E-6</c:v>
                </c:pt>
                <c:pt idx="200">
                  <c:v>4.6330000000000004E-6</c:v>
                </c:pt>
                <c:pt idx="201">
                  <c:v>4.3499999999999999E-6</c:v>
                </c:pt>
                <c:pt idx="202">
                  <c:v>4.1010000000000002E-6</c:v>
                </c:pt>
                <c:pt idx="203">
                  <c:v>3.6820000000000001E-6</c:v>
                </c:pt>
                <c:pt idx="204">
                  <c:v>3.3440000000000001E-6</c:v>
                </c:pt>
                <c:pt idx="205">
                  <c:v>3.0649999999999999E-6</c:v>
                </c:pt>
                <c:pt idx="206">
                  <c:v>2.83E-6</c:v>
                </c:pt>
                <c:pt idx="207">
                  <c:v>2.6299999999999998E-6</c:v>
                </c:pt>
                <c:pt idx="208">
                  <c:v>2.4569999999999999E-6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A1-4D97-BA2B-10956521B3F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srim7Be_Au!$G$20:$G$228</c:f>
              <c:numCache>
                <c:formatCode>0.000E+00</c:formatCode>
                <c:ptCount val="209"/>
                <c:pt idx="0">
                  <c:v>8.8370000000000011E-3</c:v>
                </c:pt>
                <c:pt idx="1">
                  <c:v>9.4519999999999986E-3</c:v>
                </c:pt>
                <c:pt idx="2">
                  <c:v>1.0024E-2</c:v>
                </c:pt>
                <c:pt idx="3">
                  <c:v>1.0560999999999999E-2</c:v>
                </c:pt>
                <c:pt idx="4">
                  <c:v>1.1068E-2</c:v>
                </c:pt>
                <c:pt idx="5">
                  <c:v>1.1549E-2</c:v>
                </c:pt>
                <c:pt idx="6">
                  <c:v>1.2008E-2</c:v>
                </c:pt>
                <c:pt idx="7">
                  <c:v>1.2445999999999999E-2</c:v>
                </c:pt>
                <c:pt idx="8">
                  <c:v>1.2865999999999999E-2</c:v>
                </c:pt>
                <c:pt idx="9">
                  <c:v>1.3269E-2</c:v>
                </c:pt>
                <c:pt idx="10">
                  <c:v>1.3658E-2</c:v>
                </c:pt>
                <c:pt idx="11">
                  <c:v>1.4033E-2</c:v>
                </c:pt>
                <c:pt idx="12">
                  <c:v>1.4745999999999999E-2</c:v>
                </c:pt>
                <c:pt idx="13">
                  <c:v>1.558E-2</c:v>
                </c:pt>
                <c:pt idx="14">
                  <c:v>1.6357E-2</c:v>
                </c:pt>
                <c:pt idx="15">
                  <c:v>1.7089E-2</c:v>
                </c:pt>
                <c:pt idx="16">
                  <c:v>1.7779E-2</c:v>
                </c:pt>
                <c:pt idx="17">
                  <c:v>1.8432999999999998E-2</c:v>
                </c:pt>
                <c:pt idx="18">
                  <c:v>1.9054999999999999E-2</c:v>
                </c:pt>
                <c:pt idx="19">
                  <c:v>1.9654999999999999E-2</c:v>
                </c:pt>
                <c:pt idx="20">
                  <c:v>2.0226000000000001E-2</c:v>
                </c:pt>
                <c:pt idx="21">
                  <c:v>2.1290999999999997E-2</c:v>
                </c:pt>
                <c:pt idx="22">
                  <c:v>2.23E-2</c:v>
                </c:pt>
                <c:pt idx="23">
                  <c:v>2.3230000000000001E-2</c:v>
                </c:pt>
                <c:pt idx="24">
                  <c:v>2.41E-2</c:v>
                </c:pt>
                <c:pt idx="25">
                  <c:v>2.494E-2</c:v>
                </c:pt>
                <c:pt idx="26">
                  <c:v>2.5729999999999999E-2</c:v>
                </c:pt>
                <c:pt idx="27">
                  <c:v>2.7200000000000002E-2</c:v>
                </c:pt>
                <c:pt idx="28">
                  <c:v>2.8549999999999999E-2</c:v>
                </c:pt>
                <c:pt idx="29">
                  <c:v>2.981E-2</c:v>
                </c:pt>
                <c:pt idx="30">
                  <c:v>3.0969999999999998E-2</c:v>
                </c:pt>
                <c:pt idx="31">
                  <c:v>3.2070000000000001E-2</c:v>
                </c:pt>
                <c:pt idx="32">
                  <c:v>3.3110000000000001E-2</c:v>
                </c:pt>
                <c:pt idx="33">
                  <c:v>3.4079999999999999E-2</c:v>
                </c:pt>
                <c:pt idx="34">
                  <c:v>3.5019999999999996E-2</c:v>
                </c:pt>
                <c:pt idx="35">
                  <c:v>3.5900000000000001E-2</c:v>
                </c:pt>
                <c:pt idx="36">
                  <c:v>3.6760000000000001E-2</c:v>
                </c:pt>
                <c:pt idx="37">
                  <c:v>3.7569999999999999E-2</c:v>
                </c:pt>
                <c:pt idx="38">
                  <c:v>3.9109999999999999E-2</c:v>
                </c:pt>
                <c:pt idx="39">
                  <c:v>4.0899999999999999E-2</c:v>
                </c:pt>
                <c:pt idx="40">
                  <c:v>4.2540000000000001E-2</c:v>
                </c:pt>
                <c:pt idx="41">
                  <c:v>4.4080000000000001E-2</c:v>
                </c:pt>
                <c:pt idx="42">
                  <c:v>4.5509999999999995E-2</c:v>
                </c:pt>
                <c:pt idx="43">
                  <c:v>4.6870000000000002E-2</c:v>
                </c:pt>
                <c:pt idx="44">
                  <c:v>4.8140000000000002E-2</c:v>
                </c:pt>
                <c:pt idx="45">
                  <c:v>4.9360000000000001E-2</c:v>
                </c:pt>
                <c:pt idx="46">
                  <c:v>5.0529999999999999E-2</c:v>
                </c:pt>
                <c:pt idx="47">
                  <c:v>5.271E-2</c:v>
                </c:pt>
                <c:pt idx="48">
                  <c:v>5.4720000000000005E-2</c:v>
                </c:pt>
                <c:pt idx="49">
                  <c:v>5.6599999999999998E-2</c:v>
                </c:pt>
                <c:pt idx="50">
                  <c:v>5.8359999999999995E-2</c:v>
                </c:pt>
                <c:pt idx="51">
                  <c:v>6.0019999999999997E-2</c:v>
                </c:pt>
                <c:pt idx="52">
                  <c:v>6.1590000000000006E-2</c:v>
                </c:pt>
                <c:pt idx="53">
                  <c:v>6.4519999999999994E-2</c:v>
                </c:pt>
                <c:pt idx="54">
                  <c:v>6.7210000000000006E-2</c:v>
                </c:pt>
                <c:pt idx="55">
                  <c:v>6.9699999999999998E-2</c:v>
                </c:pt>
                <c:pt idx="56">
                  <c:v>7.2020000000000001E-2</c:v>
                </c:pt>
                <c:pt idx="57">
                  <c:v>7.4220000000000008E-2</c:v>
                </c:pt>
                <c:pt idx="58">
                  <c:v>7.6289999999999997E-2</c:v>
                </c:pt>
                <c:pt idx="59">
                  <c:v>7.8259999999999996E-2</c:v>
                </c:pt>
                <c:pt idx="60">
                  <c:v>7.9270000000000007E-2</c:v>
                </c:pt>
                <c:pt idx="61">
                  <c:v>8.0759999999999998E-2</c:v>
                </c:pt>
                <c:pt idx="62">
                  <c:v>8.2549999999999998E-2</c:v>
                </c:pt>
                <c:pt idx="63">
                  <c:v>8.4510000000000002E-2</c:v>
                </c:pt>
                <c:pt idx="64">
                  <c:v>8.8709999999999997E-2</c:v>
                </c:pt>
                <c:pt idx="65">
                  <c:v>9.4079999999999997E-2</c:v>
                </c:pt>
                <c:pt idx="66">
                  <c:v>9.9319999999999992E-2</c:v>
                </c:pt>
                <c:pt idx="67">
                  <c:v>0.10434</c:v>
                </c:pt>
                <c:pt idx="68">
                  <c:v>0.10911</c:v>
                </c:pt>
                <c:pt idx="69">
                  <c:v>0.11362999999999999</c:v>
                </c:pt>
                <c:pt idx="70">
                  <c:v>0.11793000000000001</c:v>
                </c:pt>
                <c:pt idx="71">
                  <c:v>0.12203</c:v>
                </c:pt>
                <c:pt idx="72">
                  <c:v>0.12595000000000001</c:v>
                </c:pt>
                <c:pt idx="73">
                  <c:v>0.13341</c:v>
                </c:pt>
                <c:pt idx="74">
                  <c:v>0.14039000000000001</c:v>
                </c:pt>
                <c:pt idx="75">
                  <c:v>0.14709</c:v>
                </c:pt>
                <c:pt idx="76">
                  <c:v>0.15361</c:v>
                </c:pt>
                <c:pt idx="77">
                  <c:v>0.15986</c:v>
                </c:pt>
                <c:pt idx="78">
                  <c:v>0.16602</c:v>
                </c:pt>
                <c:pt idx="79">
                  <c:v>0.17801999999999998</c:v>
                </c:pt>
                <c:pt idx="80">
                  <c:v>0.18978</c:v>
                </c:pt>
                <c:pt idx="81">
                  <c:v>0.20132</c:v>
                </c:pt>
                <c:pt idx="82">
                  <c:v>0.21271000000000001</c:v>
                </c:pt>
                <c:pt idx="83">
                  <c:v>0.22384999999999999</c:v>
                </c:pt>
                <c:pt idx="84">
                  <c:v>0.23493999999999998</c:v>
                </c:pt>
                <c:pt idx="85">
                  <c:v>0.24576000000000001</c:v>
                </c:pt>
                <c:pt idx="86">
                  <c:v>0.25641999999999998</c:v>
                </c:pt>
                <c:pt idx="87">
                  <c:v>0.26701000000000003</c:v>
                </c:pt>
                <c:pt idx="88">
                  <c:v>0.27732999999999997</c:v>
                </c:pt>
                <c:pt idx="89">
                  <c:v>0.28756999999999999</c:v>
                </c:pt>
                <c:pt idx="90">
                  <c:v>0.30762</c:v>
                </c:pt>
                <c:pt idx="91">
                  <c:v>0.33170999999999995</c:v>
                </c:pt>
                <c:pt idx="92">
                  <c:v>0.35509000000000002</c:v>
                </c:pt>
                <c:pt idx="93">
                  <c:v>0.37754000000000004</c:v>
                </c:pt>
                <c:pt idx="94">
                  <c:v>0.399256</c:v>
                </c:pt>
                <c:pt idx="95">
                  <c:v>0.420321</c:v>
                </c:pt>
                <c:pt idx="96">
                  <c:v>0.44062999999999997</c:v>
                </c:pt>
                <c:pt idx="97">
                  <c:v>0.46027499999999999</c:v>
                </c:pt>
                <c:pt idx="98">
                  <c:v>0.47925099999999998</c:v>
                </c:pt>
                <c:pt idx="99">
                  <c:v>0.515482</c:v>
                </c:pt>
                <c:pt idx="100">
                  <c:v>0.549396</c:v>
                </c:pt>
                <c:pt idx="101">
                  <c:v>0.58117600000000003</c:v>
                </c:pt>
                <c:pt idx="102">
                  <c:v>0.61090900000000004</c:v>
                </c:pt>
                <c:pt idx="103">
                  <c:v>0.63878400000000002</c:v>
                </c:pt>
                <c:pt idx="104">
                  <c:v>0.66489500000000001</c:v>
                </c:pt>
                <c:pt idx="105">
                  <c:v>0.71200200000000002</c:v>
                </c:pt>
                <c:pt idx="106">
                  <c:v>0.75319499999999995</c:v>
                </c:pt>
                <c:pt idx="107">
                  <c:v>0.789053</c:v>
                </c:pt>
                <c:pt idx="108">
                  <c:v>0.82036000000000009</c:v>
                </c:pt>
                <c:pt idx="109">
                  <c:v>0.84750700000000001</c:v>
                </c:pt>
                <c:pt idx="110">
                  <c:v>0.8711859999999999</c:v>
                </c:pt>
                <c:pt idx="111">
                  <c:v>0.891791</c:v>
                </c:pt>
                <c:pt idx="112">
                  <c:v>0.90961599999999998</c:v>
                </c:pt>
                <c:pt idx="113">
                  <c:v>0.92505999999999999</c:v>
                </c:pt>
                <c:pt idx="114">
                  <c:v>0.93851899999999999</c:v>
                </c:pt>
                <c:pt idx="115">
                  <c:v>0.95009100000000002</c:v>
                </c:pt>
                <c:pt idx="116">
                  <c:v>0.96856699999999996</c:v>
                </c:pt>
                <c:pt idx="117">
                  <c:v>0.9848349999999999</c:v>
                </c:pt>
                <c:pt idx="118">
                  <c:v>0.99534100000000003</c:v>
                </c:pt>
                <c:pt idx="119">
                  <c:v>1.0015779999999999</c:v>
                </c:pt>
                <c:pt idx="120">
                  <c:v>1.0050379999999999</c:v>
                </c:pt>
                <c:pt idx="121">
                  <c:v>1.0049169999999998</c:v>
                </c:pt>
                <c:pt idx="122">
                  <c:v>1.0038100000000001</c:v>
                </c:pt>
                <c:pt idx="123">
                  <c:v>1.0007159999999999</c:v>
                </c:pt>
                <c:pt idx="124">
                  <c:v>0.99663199999999996</c:v>
                </c:pt>
                <c:pt idx="125">
                  <c:v>0.98598800000000009</c:v>
                </c:pt>
                <c:pt idx="126">
                  <c:v>0.97306999999999999</c:v>
                </c:pt>
                <c:pt idx="127">
                  <c:v>0.95877000000000001</c:v>
                </c:pt>
                <c:pt idx="128">
                  <c:v>0.943685</c:v>
                </c:pt>
                <c:pt idx="129">
                  <c:v>0.92821200000000004</c:v>
                </c:pt>
                <c:pt idx="130">
                  <c:v>0.91254800000000003</c:v>
                </c:pt>
                <c:pt idx="131">
                  <c:v>0.88144089999999997</c:v>
                </c:pt>
                <c:pt idx="132">
                  <c:v>0.85125519999999999</c:v>
                </c:pt>
                <c:pt idx="133">
                  <c:v>0.82238489999999997</c:v>
                </c:pt>
                <c:pt idx="134">
                  <c:v>0.79502600000000001</c:v>
                </c:pt>
                <c:pt idx="135">
                  <c:v>0.7692758999999999</c:v>
                </c:pt>
                <c:pt idx="136">
                  <c:v>0.74503279999999994</c:v>
                </c:pt>
                <c:pt idx="137">
                  <c:v>0.72219520000000004</c:v>
                </c:pt>
                <c:pt idx="138">
                  <c:v>0.7036621999999999</c:v>
                </c:pt>
                <c:pt idx="139">
                  <c:v>0.68413279999999999</c:v>
                </c:pt>
                <c:pt idx="140">
                  <c:v>0.66410659999999999</c:v>
                </c:pt>
                <c:pt idx="141">
                  <c:v>0.64598309999999992</c:v>
                </c:pt>
                <c:pt idx="142">
                  <c:v>0.6124423</c:v>
                </c:pt>
                <c:pt idx="143">
                  <c:v>0.57520070000000001</c:v>
                </c:pt>
                <c:pt idx="144">
                  <c:v>0.54246670000000008</c:v>
                </c:pt>
                <c:pt idx="145">
                  <c:v>0.51363829999999999</c:v>
                </c:pt>
                <c:pt idx="146">
                  <c:v>0.48801430000000001</c:v>
                </c:pt>
                <c:pt idx="147">
                  <c:v>0.4650937</c:v>
                </c:pt>
                <c:pt idx="148">
                  <c:v>0.44447569999999997</c:v>
                </c:pt>
                <c:pt idx="149">
                  <c:v>0.42596000000000001</c:v>
                </c:pt>
                <c:pt idx="150">
                  <c:v>0.40904610000000002</c:v>
                </c:pt>
                <c:pt idx="151">
                  <c:v>0.37962250000000003</c:v>
                </c:pt>
                <c:pt idx="152">
                  <c:v>0.3547032</c:v>
                </c:pt>
                <c:pt idx="153">
                  <c:v>0.33348729999999999</c:v>
                </c:pt>
                <c:pt idx="154">
                  <c:v>0.31497370000000002</c:v>
                </c:pt>
                <c:pt idx="155">
                  <c:v>0.29876209999999997</c:v>
                </c:pt>
                <c:pt idx="156">
                  <c:v>0.28445209999999999</c:v>
                </c:pt>
                <c:pt idx="157">
                  <c:v>0.26023540000000001</c:v>
                </c:pt>
                <c:pt idx="158">
                  <c:v>0.24042230000000001</c:v>
                </c:pt>
                <c:pt idx="159">
                  <c:v>0.22391149999999999</c:v>
                </c:pt>
                <c:pt idx="160">
                  <c:v>0.20980260000000001</c:v>
                </c:pt>
                <c:pt idx="161">
                  <c:v>0.19769513</c:v>
                </c:pt>
                <c:pt idx="162">
                  <c:v>0.18718868999999999</c:v>
                </c:pt>
                <c:pt idx="163">
                  <c:v>0.17778310999999999</c:v>
                </c:pt>
                <c:pt idx="164">
                  <c:v>0.16947823000000001</c:v>
                </c:pt>
                <c:pt idx="165">
                  <c:v>0.16197391</c:v>
                </c:pt>
                <c:pt idx="166">
                  <c:v>0.15517007999999999</c:v>
                </c:pt>
                <c:pt idx="167">
                  <c:v>0.14896664000000001</c:v>
                </c:pt>
                <c:pt idx="168">
                  <c:v>0.13796071999999998</c:v>
                </c:pt>
                <c:pt idx="169">
                  <c:v>0.12655472000000001</c:v>
                </c:pt>
                <c:pt idx="170">
                  <c:v>0.11734985000000001</c:v>
                </c:pt>
                <c:pt idx="171">
                  <c:v>0.10944580999999999</c:v>
                </c:pt>
                <c:pt idx="172">
                  <c:v>0.10284241000000001</c:v>
                </c:pt>
                <c:pt idx="173">
                  <c:v>9.6999500000000002E-2</c:v>
                </c:pt>
                <c:pt idx="174">
                  <c:v>9.1936980000000001E-2</c:v>
                </c:pt>
                <c:pt idx="175">
                  <c:v>8.7464779999999992E-2</c:v>
                </c:pt>
                <c:pt idx="176">
                  <c:v>8.3482829999999994E-2</c:v>
                </c:pt>
                <c:pt idx="177">
                  <c:v>7.6709559999999996E-2</c:v>
                </c:pt>
                <c:pt idx="178">
                  <c:v>7.1136900000000003E-2</c:v>
                </c:pt>
                <c:pt idx="179">
                  <c:v>6.6484700000000008E-2</c:v>
                </c:pt>
                <c:pt idx="180">
                  <c:v>6.2522850000000005E-2</c:v>
                </c:pt>
                <c:pt idx="181">
                  <c:v>5.9111269999999994E-2</c:v>
                </c:pt>
                <c:pt idx="182">
                  <c:v>5.6139900000000006E-2</c:v>
                </c:pt>
                <c:pt idx="183">
                  <c:v>5.122765E-2</c:v>
                </c:pt>
                <c:pt idx="184">
                  <c:v>4.7315870000000003E-2</c:v>
                </c:pt>
                <c:pt idx="185">
                  <c:v>4.4124440000000001E-2</c:v>
                </c:pt>
                <c:pt idx="186">
                  <c:v>4.1483249999999999E-2</c:v>
                </c:pt>
                <c:pt idx="187">
                  <c:v>3.9242249999999999E-2</c:v>
                </c:pt>
                <c:pt idx="188">
                  <c:v>3.7331389999999999E-2</c:v>
                </c:pt>
                <c:pt idx="189">
                  <c:v>3.5680650000000001E-2</c:v>
                </c:pt>
                <c:pt idx="190">
                  <c:v>3.4230009999999998E-2</c:v>
                </c:pt>
                <c:pt idx="191">
                  <c:v>3.295944E-2</c:v>
                </c:pt>
                <c:pt idx="192">
                  <c:v>3.1828935000000003E-2</c:v>
                </c:pt>
                <c:pt idx="193">
                  <c:v>3.0818484E-2</c:v>
                </c:pt>
                <c:pt idx="194">
                  <c:v>2.9097710000000002E-2</c:v>
                </c:pt>
                <c:pt idx="195">
                  <c:v>2.7366927999999999E-2</c:v>
                </c:pt>
                <c:pt idx="196">
                  <c:v>2.5976295E-2</c:v>
                </c:pt>
                <c:pt idx="197">
                  <c:v>2.4845772000000002E-2</c:v>
                </c:pt>
                <c:pt idx="198">
                  <c:v>2.3905332000000001E-2</c:v>
                </c:pt>
                <c:pt idx="199">
                  <c:v>2.3114956999999998E-2</c:v>
                </c:pt>
                <c:pt idx="200">
                  <c:v>2.2434632999999999E-2</c:v>
                </c:pt>
                <c:pt idx="201">
                  <c:v>2.1864350000000001E-2</c:v>
                </c:pt>
                <c:pt idx="202">
                  <c:v>2.1364101E-2</c:v>
                </c:pt>
                <c:pt idx="203">
                  <c:v>2.0543682000000001E-2</c:v>
                </c:pt>
                <c:pt idx="204">
                  <c:v>1.9913343999999999E-2</c:v>
                </c:pt>
                <c:pt idx="205">
                  <c:v>1.9413065E-2</c:v>
                </c:pt>
                <c:pt idx="206">
                  <c:v>1.9012829999999998E-2</c:v>
                </c:pt>
                <c:pt idx="207">
                  <c:v>1.8682629999999999E-2</c:v>
                </c:pt>
                <c:pt idx="208">
                  <c:v>1.8422457E-2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A1-4D97-BA2B-10956521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60128"/>
        <c:axId val="479960520"/>
      </c:scatterChart>
      <c:valAx>
        <c:axId val="4799601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60520"/>
        <c:crosses val="autoZero"/>
        <c:crossBetween val="midCat"/>
        <c:majorUnit val="10"/>
      </c:valAx>
      <c:valAx>
        <c:axId val="47996052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601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srim7Be_Au!$P$5</c:f>
          <c:strCache>
            <c:ptCount val="1"/>
            <c:pt idx="0">
              <c:v>srim7Be_Au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srim7Be_Au!$D$20:$D$228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srim7Be_Au!$J$20:$J$228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6.0000000000000006E-4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6.9999999999999999E-4</c:v>
                </c:pt>
                <c:pt idx="9">
                  <c:v>6.9999999999999999E-4</c:v>
                </c:pt>
                <c:pt idx="10">
                  <c:v>8.0000000000000004E-4</c:v>
                </c:pt>
                <c:pt idx="11">
                  <c:v>8.0000000000000004E-4</c:v>
                </c:pt>
                <c:pt idx="12">
                  <c:v>8.0000000000000004E-4</c:v>
                </c:pt>
                <c:pt idx="13">
                  <c:v>8.9999999999999998E-4</c:v>
                </c:pt>
                <c:pt idx="14">
                  <c:v>8.9999999999999998E-4</c:v>
                </c:pt>
                <c:pt idx="15">
                  <c:v>1E-3</c:v>
                </c:pt>
                <c:pt idx="16">
                  <c:v>1E-3</c:v>
                </c:pt>
                <c:pt idx="17">
                  <c:v>1.0999999999999998E-3</c:v>
                </c:pt>
                <c:pt idx="18">
                  <c:v>1.0999999999999998E-3</c:v>
                </c:pt>
                <c:pt idx="19">
                  <c:v>1.2000000000000001E-3</c:v>
                </c:pt>
                <c:pt idx="20">
                  <c:v>1.2000000000000001E-3</c:v>
                </c:pt>
                <c:pt idx="21">
                  <c:v>1.2999999999999999E-3</c:v>
                </c:pt>
                <c:pt idx="22">
                  <c:v>1.4E-3</c:v>
                </c:pt>
                <c:pt idx="23">
                  <c:v>1.5E-3</c:v>
                </c:pt>
                <c:pt idx="24">
                  <c:v>1.6000000000000001E-3</c:v>
                </c:pt>
                <c:pt idx="25">
                  <c:v>1.7000000000000001E-3</c:v>
                </c:pt>
                <c:pt idx="26">
                  <c:v>1.8E-3</c:v>
                </c:pt>
                <c:pt idx="27">
                  <c:v>1.9E-3</c:v>
                </c:pt>
                <c:pt idx="28">
                  <c:v>2.1000000000000003E-3</c:v>
                </c:pt>
                <c:pt idx="29">
                  <c:v>2.1999999999999997E-3</c:v>
                </c:pt>
                <c:pt idx="30">
                  <c:v>2.4000000000000002E-3</c:v>
                </c:pt>
                <c:pt idx="31">
                  <c:v>2.5000000000000001E-3</c:v>
                </c:pt>
                <c:pt idx="32">
                  <c:v>2.7000000000000001E-3</c:v>
                </c:pt>
                <c:pt idx="33">
                  <c:v>2.8E-3</c:v>
                </c:pt>
                <c:pt idx="34">
                  <c:v>2.9000000000000002E-3</c:v>
                </c:pt>
                <c:pt idx="35">
                  <c:v>3.0999999999999999E-3</c:v>
                </c:pt>
                <c:pt idx="36">
                  <c:v>3.2000000000000002E-3</c:v>
                </c:pt>
                <c:pt idx="37">
                  <c:v>3.3E-3</c:v>
                </c:pt>
                <c:pt idx="38">
                  <c:v>3.5999999999999999E-3</c:v>
                </c:pt>
                <c:pt idx="39">
                  <c:v>3.8999999999999998E-3</c:v>
                </c:pt>
                <c:pt idx="40">
                  <c:v>4.3E-3</c:v>
                </c:pt>
                <c:pt idx="41">
                  <c:v>4.5999999999999999E-3</c:v>
                </c:pt>
                <c:pt idx="42">
                  <c:v>4.8999999999999998E-3</c:v>
                </c:pt>
                <c:pt idx="43">
                  <c:v>5.1999999999999998E-3</c:v>
                </c:pt>
                <c:pt idx="44">
                  <c:v>5.4999999999999997E-3</c:v>
                </c:pt>
                <c:pt idx="45">
                  <c:v>5.8000000000000005E-3</c:v>
                </c:pt>
                <c:pt idx="46">
                  <c:v>6.0999999999999995E-3</c:v>
                </c:pt>
                <c:pt idx="47">
                  <c:v>6.7000000000000002E-3</c:v>
                </c:pt>
                <c:pt idx="48">
                  <c:v>7.2999999999999992E-3</c:v>
                </c:pt>
                <c:pt idx="49">
                  <c:v>7.9000000000000008E-3</c:v>
                </c:pt>
                <c:pt idx="50">
                  <c:v>8.5000000000000006E-3</c:v>
                </c:pt>
                <c:pt idx="51">
                  <c:v>9.1000000000000004E-3</c:v>
                </c:pt>
                <c:pt idx="52">
                  <c:v>9.7000000000000003E-3</c:v>
                </c:pt>
                <c:pt idx="53">
                  <c:v>1.09E-2</c:v>
                </c:pt>
                <c:pt idx="54">
                  <c:v>1.2E-2</c:v>
                </c:pt>
                <c:pt idx="55">
                  <c:v>1.32E-2</c:v>
                </c:pt>
                <c:pt idx="56">
                  <c:v>1.44E-2</c:v>
                </c:pt>
                <c:pt idx="57">
                  <c:v>1.5599999999999999E-2</c:v>
                </c:pt>
                <c:pt idx="58">
                  <c:v>1.67E-2</c:v>
                </c:pt>
                <c:pt idx="59">
                  <c:v>1.7899999999999999E-2</c:v>
                </c:pt>
                <c:pt idx="60">
                  <c:v>1.9099999999999999E-2</c:v>
                </c:pt>
                <c:pt idx="61">
                  <c:v>2.0300000000000002E-2</c:v>
                </c:pt>
                <c:pt idx="62">
                  <c:v>2.1499999999999998E-2</c:v>
                </c:pt>
                <c:pt idx="63">
                  <c:v>2.2700000000000001E-2</c:v>
                </c:pt>
                <c:pt idx="64">
                  <c:v>2.5100000000000001E-2</c:v>
                </c:pt>
                <c:pt idx="65">
                  <c:v>2.8100000000000003E-2</c:v>
                </c:pt>
                <c:pt idx="66">
                  <c:v>3.1099999999999999E-2</c:v>
                </c:pt>
                <c:pt idx="67">
                  <c:v>3.4100000000000005E-2</c:v>
                </c:pt>
                <c:pt idx="68">
                  <c:v>3.7100000000000001E-2</c:v>
                </c:pt>
                <c:pt idx="69">
                  <c:v>0.04</c:v>
                </c:pt>
                <c:pt idx="70">
                  <c:v>4.2999999999999997E-2</c:v>
                </c:pt>
                <c:pt idx="71">
                  <c:v>4.5999999999999999E-2</c:v>
                </c:pt>
                <c:pt idx="72">
                  <c:v>4.9000000000000002E-2</c:v>
                </c:pt>
                <c:pt idx="73">
                  <c:v>5.5100000000000003E-2</c:v>
                </c:pt>
                <c:pt idx="74">
                  <c:v>6.1199999999999997E-2</c:v>
                </c:pt>
                <c:pt idx="75">
                  <c:v>6.7299999999999999E-2</c:v>
                </c:pt>
                <c:pt idx="76">
                  <c:v>7.3399999999999993E-2</c:v>
                </c:pt>
                <c:pt idx="77">
                  <c:v>7.9500000000000001E-2</c:v>
                </c:pt>
                <c:pt idx="78">
                  <c:v>8.5499999999999993E-2</c:v>
                </c:pt>
                <c:pt idx="79">
                  <c:v>9.7699999999999995E-2</c:v>
                </c:pt>
                <c:pt idx="80">
                  <c:v>0.10980000000000001</c:v>
                </c:pt>
                <c:pt idx="81">
                  <c:v>0.12179999999999999</c:v>
                </c:pt>
                <c:pt idx="82">
                  <c:v>0.1336</c:v>
                </c:pt>
                <c:pt idx="83">
                  <c:v>0.1454</c:v>
                </c:pt>
                <c:pt idx="84">
                  <c:v>0.15689999999999998</c:v>
                </c:pt>
                <c:pt idx="85">
                  <c:v>0.16830000000000001</c:v>
                </c:pt>
                <c:pt idx="86">
                  <c:v>0.17960000000000001</c:v>
                </c:pt>
                <c:pt idx="87">
                  <c:v>0.19070000000000001</c:v>
                </c:pt>
                <c:pt idx="88">
                  <c:v>0.20169999999999999</c:v>
                </c:pt>
                <c:pt idx="89">
                  <c:v>0.21249999999999999</c:v>
                </c:pt>
                <c:pt idx="90">
                  <c:v>0.23359999999999997</c:v>
                </c:pt>
                <c:pt idx="91">
                  <c:v>0.25929999999999997</c:v>
                </c:pt>
                <c:pt idx="92">
                  <c:v>0.28420000000000001</c:v>
                </c:pt>
                <c:pt idx="93">
                  <c:v>0.30830000000000002</c:v>
                </c:pt>
                <c:pt idx="94">
                  <c:v>0.33160000000000001</c:v>
                </c:pt>
                <c:pt idx="95">
                  <c:v>0.3543</c:v>
                </c:pt>
                <c:pt idx="96">
                  <c:v>0.37639999999999996</c:v>
                </c:pt>
                <c:pt idx="97">
                  <c:v>0.39790000000000003</c:v>
                </c:pt>
                <c:pt idx="98">
                  <c:v>0.41889999999999999</c:v>
                </c:pt>
                <c:pt idx="99">
                  <c:v>0.45940000000000003</c:v>
                </c:pt>
                <c:pt idx="100">
                  <c:v>0.49820000000000003</c:v>
                </c:pt>
                <c:pt idx="101">
                  <c:v>0.53550000000000009</c:v>
                </c:pt>
                <c:pt idx="102">
                  <c:v>0.57150000000000001</c:v>
                </c:pt>
                <c:pt idx="103" formatCode="0.00">
                  <c:v>0.60629999999999995</c:v>
                </c:pt>
                <c:pt idx="104" formatCode="0.00">
                  <c:v>0.6401</c:v>
                </c:pt>
                <c:pt idx="105" formatCode="0.00">
                  <c:v>0.70519999999999994</c:v>
                </c:pt>
                <c:pt idx="106" formatCode="0.00">
                  <c:v>0.76749999999999996</c:v>
                </c:pt>
                <c:pt idx="107" formatCode="0.00">
                  <c:v>0.82739999999999991</c:v>
                </c:pt>
                <c:pt idx="108" formatCode="0.00">
                  <c:v>0.88550000000000006</c:v>
                </c:pt>
                <c:pt idx="109" formatCode="0.00">
                  <c:v>0.94209999999999994</c:v>
                </c:pt>
                <c:pt idx="110" formatCode="0.00">
                  <c:v>0.99740000000000006</c:v>
                </c:pt>
                <c:pt idx="111" formatCode="0.00">
                  <c:v>1.05</c:v>
                </c:pt>
                <c:pt idx="112" formatCode="0.00">
                  <c:v>1.1100000000000001</c:v>
                </c:pt>
                <c:pt idx="113" formatCode="0.00">
                  <c:v>1.1599999999999999</c:v>
                </c:pt>
                <c:pt idx="114" formatCode="0.00">
                  <c:v>1.21</c:v>
                </c:pt>
                <c:pt idx="115" formatCode="0.00">
                  <c:v>1.26</c:v>
                </c:pt>
                <c:pt idx="116" formatCode="0.00">
                  <c:v>1.36</c:v>
                </c:pt>
                <c:pt idx="117" formatCode="0.00">
                  <c:v>1.49</c:v>
                </c:pt>
                <c:pt idx="118" formatCode="0.00">
                  <c:v>1.62</c:v>
                </c:pt>
                <c:pt idx="119" formatCode="0.00">
                  <c:v>1.74</c:v>
                </c:pt>
                <c:pt idx="120" formatCode="0.00">
                  <c:v>1.86</c:v>
                </c:pt>
                <c:pt idx="121" formatCode="0.00">
                  <c:v>1.99</c:v>
                </c:pt>
                <c:pt idx="122" formatCode="0.00">
                  <c:v>2.11</c:v>
                </c:pt>
                <c:pt idx="123" formatCode="0.00">
                  <c:v>2.2400000000000002</c:v>
                </c:pt>
                <c:pt idx="124" formatCode="0.00">
                  <c:v>2.37</c:v>
                </c:pt>
                <c:pt idx="125" formatCode="0.00">
                  <c:v>2.62</c:v>
                </c:pt>
                <c:pt idx="126" formatCode="0.00">
                  <c:v>2.88</c:v>
                </c:pt>
                <c:pt idx="127" formatCode="0.00">
                  <c:v>3.14</c:v>
                </c:pt>
                <c:pt idx="128" formatCode="0.00">
                  <c:v>3.41</c:v>
                </c:pt>
                <c:pt idx="129" formatCode="0.00">
                  <c:v>3.68</c:v>
                </c:pt>
                <c:pt idx="130" formatCode="0.00">
                  <c:v>3.96</c:v>
                </c:pt>
                <c:pt idx="131" formatCode="0.00">
                  <c:v>4.53</c:v>
                </c:pt>
                <c:pt idx="132" formatCode="0.00">
                  <c:v>5.12</c:v>
                </c:pt>
                <c:pt idx="133" formatCode="0.00">
                  <c:v>5.73</c:v>
                </c:pt>
                <c:pt idx="134" formatCode="0.00">
                  <c:v>6.36</c:v>
                </c:pt>
                <c:pt idx="135" formatCode="0.00">
                  <c:v>7.02</c:v>
                </c:pt>
                <c:pt idx="136" formatCode="0.00">
                  <c:v>7.69</c:v>
                </c:pt>
                <c:pt idx="137" formatCode="0.00">
                  <c:v>8.39</c:v>
                </c:pt>
                <c:pt idx="138" formatCode="0.00">
                  <c:v>9.11</c:v>
                </c:pt>
                <c:pt idx="139" formatCode="0.00">
                  <c:v>9.85</c:v>
                </c:pt>
                <c:pt idx="140" formatCode="0.00">
                  <c:v>10.61</c:v>
                </c:pt>
                <c:pt idx="141" formatCode="0.00">
                  <c:v>11.4</c:v>
                </c:pt>
                <c:pt idx="142" formatCode="0.00">
                  <c:v>13.03</c:v>
                </c:pt>
                <c:pt idx="143" formatCode="0.00">
                  <c:v>15.2</c:v>
                </c:pt>
                <c:pt idx="144" formatCode="0.00">
                  <c:v>17.5</c:v>
                </c:pt>
                <c:pt idx="145" formatCode="0.00">
                  <c:v>19.940000000000001</c:v>
                </c:pt>
                <c:pt idx="146" formatCode="0.00">
                  <c:v>22.51</c:v>
                </c:pt>
                <c:pt idx="147" formatCode="0.00">
                  <c:v>25.21</c:v>
                </c:pt>
                <c:pt idx="148" formatCode="0.00">
                  <c:v>28.04</c:v>
                </c:pt>
                <c:pt idx="149" formatCode="0.00">
                  <c:v>31</c:v>
                </c:pt>
                <c:pt idx="150" formatCode="0.00">
                  <c:v>34.08</c:v>
                </c:pt>
                <c:pt idx="151" formatCode="0.00">
                  <c:v>40.619999999999997</c:v>
                </c:pt>
                <c:pt idx="152" formatCode="0.00">
                  <c:v>47.64</c:v>
                </c:pt>
                <c:pt idx="153" formatCode="0.00">
                  <c:v>55.14</c:v>
                </c:pt>
                <c:pt idx="154" formatCode="0.00">
                  <c:v>63.09</c:v>
                </c:pt>
                <c:pt idx="155" formatCode="0.00">
                  <c:v>71.489999999999995</c:v>
                </c:pt>
                <c:pt idx="156" formatCode="0.00">
                  <c:v>80.33</c:v>
                </c:pt>
                <c:pt idx="157" formatCode="0.00">
                  <c:v>99.29</c:v>
                </c:pt>
                <c:pt idx="158" formatCode="0.00">
                  <c:v>119.91</c:v>
                </c:pt>
                <c:pt idx="159" formatCode="0.00">
                  <c:v>142.15</c:v>
                </c:pt>
                <c:pt idx="160" formatCode="0.00">
                  <c:v>165.95</c:v>
                </c:pt>
                <c:pt idx="161" formatCode="0.00">
                  <c:v>191.28</c:v>
                </c:pt>
                <c:pt idx="162" formatCode="0.00">
                  <c:v>218.1</c:v>
                </c:pt>
                <c:pt idx="163" formatCode="0.00">
                  <c:v>246.39</c:v>
                </c:pt>
                <c:pt idx="164" formatCode="0.00">
                  <c:v>276.12</c:v>
                </c:pt>
                <c:pt idx="165" formatCode="0.00">
                  <c:v>307.27</c:v>
                </c:pt>
                <c:pt idx="166" formatCode="0.00">
                  <c:v>339.82</c:v>
                </c:pt>
                <c:pt idx="167" formatCode="0.00">
                  <c:v>373.77</c:v>
                </c:pt>
                <c:pt idx="168" formatCode="0.00">
                  <c:v>445.79</c:v>
                </c:pt>
                <c:pt idx="169" formatCode="0.00">
                  <c:v>543.45000000000005</c:v>
                </c:pt>
                <c:pt idx="170" formatCode="0.00">
                  <c:v>649.36</c:v>
                </c:pt>
                <c:pt idx="171" formatCode="0.00">
                  <c:v>763.25</c:v>
                </c:pt>
                <c:pt idx="172" formatCode="0.00">
                  <c:v>884.93</c:v>
                </c:pt>
                <c:pt idx="173" formatCode="0.00">
                  <c:v>1010</c:v>
                </c:pt>
                <c:pt idx="174" formatCode="0.00">
                  <c:v>1150</c:v>
                </c:pt>
                <c:pt idx="175" formatCode="0.00">
                  <c:v>1290</c:v>
                </c:pt>
                <c:pt idx="176" formatCode="0.00">
                  <c:v>1450</c:v>
                </c:pt>
                <c:pt idx="177" formatCode="0.00">
                  <c:v>1770</c:v>
                </c:pt>
                <c:pt idx="178" formatCode="0.00">
                  <c:v>2120</c:v>
                </c:pt>
                <c:pt idx="179" formatCode="0.00">
                  <c:v>2490</c:v>
                </c:pt>
                <c:pt idx="180" formatCode="0.00">
                  <c:v>2890</c:v>
                </c:pt>
                <c:pt idx="181" formatCode="0.00">
                  <c:v>3320</c:v>
                </c:pt>
                <c:pt idx="182" formatCode="0.0">
                  <c:v>3770</c:v>
                </c:pt>
                <c:pt idx="183" formatCode="0.0">
                  <c:v>4730</c:v>
                </c:pt>
                <c:pt idx="184" formatCode="0.0">
                  <c:v>5780</c:v>
                </c:pt>
                <c:pt idx="185" formatCode="0.0">
                  <c:v>6910</c:v>
                </c:pt>
                <c:pt idx="186" formatCode="0.0">
                  <c:v>8119.9999999999991</c:v>
                </c:pt>
                <c:pt idx="187" formatCode="0.0">
                  <c:v>9400</c:v>
                </c:pt>
                <c:pt idx="188" formatCode="0.0">
                  <c:v>10750</c:v>
                </c:pt>
                <c:pt idx="189" formatCode="0.0">
                  <c:v>12170</c:v>
                </c:pt>
                <c:pt idx="190" formatCode="0.0">
                  <c:v>13640</c:v>
                </c:pt>
                <c:pt idx="191" formatCode="0.0">
                  <c:v>15180</c:v>
                </c:pt>
                <c:pt idx="192" formatCode="0.0">
                  <c:v>16780</c:v>
                </c:pt>
                <c:pt idx="193" formatCode="0.0">
                  <c:v>18430</c:v>
                </c:pt>
                <c:pt idx="194" formatCode="0.0">
                  <c:v>21880</c:v>
                </c:pt>
                <c:pt idx="195" formatCode="0.0">
                  <c:v>26460</c:v>
                </c:pt>
                <c:pt idx="196" formatCode="0.0">
                  <c:v>31300</c:v>
                </c:pt>
                <c:pt idx="197" formatCode="0.0">
                  <c:v>36390</c:v>
                </c:pt>
                <c:pt idx="198" formatCode="0.0">
                  <c:v>41690</c:v>
                </c:pt>
                <c:pt idx="199" formatCode="0.0">
                  <c:v>47190</c:v>
                </c:pt>
                <c:pt idx="200" formatCode="0.0">
                  <c:v>52870</c:v>
                </c:pt>
                <c:pt idx="201" formatCode="0.0">
                  <c:v>58700</c:v>
                </c:pt>
                <c:pt idx="202" formatCode="0.0">
                  <c:v>64680.000000000007</c:v>
                </c:pt>
                <c:pt idx="203" formatCode="0.0">
                  <c:v>77030</c:v>
                </c:pt>
                <c:pt idx="204" formatCode="0.0">
                  <c:v>89810</c:v>
                </c:pt>
                <c:pt idx="205" formatCode="0.0">
                  <c:v>102970</c:v>
                </c:pt>
                <c:pt idx="206" formatCode="0.0">
                  <c:v>116430</c:v>
                </c:pt>
                <c:pt idx="207" formatCode="0.0">
                  <c:v>130150</c:v>
                </c:pt>
                <c:pt idx="208" formatCode="0.0">
                  <c:v>144090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97-48F0-A71B-AF02F67ED89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srim7Be_Au!$M$20:$M$228</c:f>
              <c:numCache>
                <c:formatCode>0.000</c:formatCode>
                <c:ptCount val="209"/>
                <c:pt idx="0">
                  <c:v>1.4E-3</c:v>
                </c:pt>
                <c:pt idx="1">
                  <c:v>1.5E-3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1.8E-3</c:v>
                </c:pt>
                <c:pt idx="6">
                  <c:v>1.9E-3</c:v>
                </c:pt>
                <c:pt idx="7">
                  <c:v>2E-3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2.1999999999999997E-3</c:v>
                </c:pt>
                <c:pt idx="11">
                  <c:v>2.1999999999999997E-3</c:v>
                </c:pt>
                <c:pt idx="12">
                  <c:v>2.4000000000000002E-3</c:v>
                </c:pt>
                <c:pt idx="13">
                  <c:v>2.5000000000000001E-3</c:v>
                </c:pt>
                <c:pt idx="14">
                  <c:v>2.5999999999999999E-3</c:v>
                </c:pt>
                <c:pt idx="15">
                  <c:v>2.8E-3</c:v>
                </c:pt>
                <c:pt idx="16">
                  <c:v>2.9000000000000002E-3</c:v>
                </c:pt>
                <c:pt idx="17">
                  <c:v>3.0000000000000001E-3</c:v>
                </c:pt>
                <c:pt idx="18">
                  <c:v>3.0999999999999999E-3</c:v>
                </c:pt>
                <c:pt idx="19">
                  <c:v>3.2000000000000002E-3</c:v>
                </c:pt>
                <c:pt idx="20">
                  <c:v>3.3E-3</c:v>
                </c:pt>
                <c:pt idx="21">
                  <c:v>3.5999999999999999E-3</c:v>
                </c:pt>
                <c:pt idx="22">
                  <c:v>3.8E-3</c:v>
                </c:pt>
                <c:pt idx="23">
                  <c:v>4.0000000000000001E-3</c:v>
                </c:pt>
                <c:pt idx="24">
                  <c:v>4.1000000000000003E-3</c:v>
                </c:pt>
                <c:pt idx="25">
                  <c:v>4.3E-3</c:v>
                </c:pt>
                <c:pt idx="26">
                  <c:v>4.4999999999999997E-3</c:v>
                </c:pt>
                <c:pt idx="27">
                  <c:v>4.8999999999999998E-3</c:v>
                </c:pt>
                <c:pt idx="28">
                  <c:v>5.1999999999999998E-3</c:v>
                </c:pt>
                <c:pt idx="29">
                  <c:v>5.4999999999999997E-3</c:v>
                </c:pt>
                <c:pt idx="30">
                  <c:v>5.8000000000000005E-3</c:v>
                </c:pt>
                <c:pt idx="31">
                  <c:v>6.0999999999999995E-3</c:v>
                </c:pt>
                <c:pt idx="32">
                  <c:v>6.4000000000000003E-3</c:v>
                </c:pt>
                <c:pt idx="33">
                  <c:v>6.7000000000000002E-3</c:v>
                </c:pt>
                <c:pt idx="34">
                  <c:v>7.000000000000001E-3</c:v>
                </c:pt>
                <c:pt idx="35">
                  <c:v>7.2999999999999992E-3</c:v>
                </c:pt>
                <c:pt idx="36">
                  <c:v>7.4999999999999997E-3</c:v>
                </c:pt>
                <c:pt idx="37">
                  <c:v>7.7999999999999996E-3</c:v>
                </c:pt>
                <c:pt idx="38">
                  <c:v>8.3000000000000001E-3</c:v>
                </c:pt>
                <c:pt idx="39">
                  <c:v>8.8999999999999999E-3</c:v>
                </c:pt>
                <c:pt idx="40">
                  <c:v>9.4999999999999998E-3</c:v>
                </c:pt>
                <c:pt idx="41">
                  <c:v>1.0100000000000001E-2</c:v>
                </c:pt>
                <c:pt idx="42">
                  <c:v>1.0699999999999999E-2</c:v>
                </c:pt>
                <c:pt idx="43">
                  <c:v>1.12E-2</c:v>
                </c:pt>
                <c:pt idx="44">
                  <c:v>1.18E-2</c:v>
                </c:pt>
                <c:pt idx="45">
                  <c:v>1.23E-2</c:v>
                </c:pt>
                <c:pt idx="46">
                  <c:v>1.29E-2</c:v>
                </c:pt>
                <c:pt idx="47">
                  <c:v>1.3900000000000001E-2</c:v>
                </c:pt>
                <c:pt idx="48">
                  <c:v>1.49E-2</c:v>
                </c:pt>
                <c:pt idx="49">
                  <c:v>1.5900000000000001E-2</c:v>
                </c:pt>
                <c:pt idx="50">
                  <c:v>1.6800000000000002E-2</c:v>
                </c:pt>
                <c:pt idx="51">
                  <c:v>1.77E-2</c:v>
                </c:pt>
                <c:pt idx="52">
                  <c:v>1.8599999999999998E-2</c:v>
                </c:pt>
                <c:pt idx="53">
                  <c:v>2.0399999999999998E-2</c:v>
                </c:pt>
                <c:pt idx="54">
                  <c:v>2.2100000000000002E-2</c:v>
                </c:pt>
                <c:pt idx="55">
                  <c:v>2.3799999999999998E-2</c:v>
                </c:pt>
                <c:pt idx="56">
                  <c:v>2.5500000000000002E-2</c:v>
                </c:pt>
                <c:pt idx="57">
                  <c:v>2.7100000000000003E-2</c:v>
                </c:pt>
                <c:pt idx="58">
                  <c:v>2.8699999999999996E-2</c:v>
                </c:pt>
                <c:pt idx="59">
                  <c:v>3.0199999999999998E-2</c:v>
                </c:pt>
                <c:pt idx="60">
                  <c:v>3.1800000000000002E-2</c:v>
                </c:pt>
                <c:pt idx="61">
                  <c:v>3.3300000000000003E-2</c:v>
                </c:pt>
                <c:pt idx="62">
                  <c:v>3.4799999999999998E-2</c:v>
                </c:pt>
                <c:pt idx="63">
                  <c:v>3.6299999999999999E-2</c:v>
                </c:pt>
                <c:pt idx="64">
                  <c:v>3.9100000000000003E-2</c:v>
                </c:pt>
                <c:pt idx="65">
                  <c:v>4.2499999999999996E-2</c:v>
                </c:pt>
                <c:pt idx="66">
                  <c:v>4.58E-2</c:v>
                </c:pt>
                <c:pt idx="67">
                  <c:v>4.8899999999999999E-2</c:v>
                </c:pt>
                <c:pt idx="68">
                  <c:v>5.1900000000000002E-2</c:v>
                </c:pt>
                <c:pt idx="69">
                  <c:v>5.4800000000000001E-2</c:v>
                </c:pt>
                <c:pt idx="70">
                  <c:v>5.7599999999999998E-2</c:v>
                </c:pt>
                <c:pt idx="71">
                  <c:v>6.0299999999999999E-2</c:v>
                </c:pt>
                <c:pt idx="72">
                  <c:v>6.3E-2</c:v>
                </c:pt>
                <c:pt idx="73">
                  <c:v>6.8000000000000005E-2</c:v>
                </c:pt>
                <c:pt idx="74">
                  <c:v>7.2800000000000004E-2</c:v>
                </c:pt>
                <c:pt idx="75">
                  <c:v>7.7300000000000008E-2</c:v>
                </c:pt>
                <c:pt idx="76">
                  <c:v>8.1699999999999995E-2</c:v>
                </c:pt>
                <c:pt idx="77">
                  <c:v>8.5900000000000004E-2</c:v>
                </c:pt>
                <c:pt idx="78">
                  <c:v>8.9900000000000008E-2</c:v>
                </c:pt>
                <c:pt idx="79">
                  <c:v>9.7500000000000003E-2</c:v>
                </c:pt>
                <c:pt idx="80">
                  <c:v>0.1045</c:v>
                </c:pt>
                <c:pt idx="81">
                  <c:v>0.1111</c:v>
                </c:pt>
                <c:pt idx="82">
                  <c:v>0.1172</c:v>
                </c:pt>
                <c:pt idx="83">
                  <c:v>0.12290000000000001</c:v>
                </c:pt>
                <c:pt idx="84">
                  <c:v>0.1283</c:v>
                </c:pt>
                <c:pt idx="85">
                  <c:v>0.13340000000000002</c:v>
                </c:pt>
                <c:pt idx="86">
                  <c:v>0.1381</c:v>
                </c:pt>
                <c:pt idx="87">
                  <c:v>0.1426</c:v>
                </c:pt>
                <c:pt idx="88">
                  <c:v>0.14679999999999999</c:v>
                </c:pt>
                <c:pt idx="89">
                  <c:v>0.15079999999999999</c:v>
                </c:pt>
                <c:pt idx="90">
                  <c:v>0.15820000000000001</c:v>
                </c:pt>
                <c:pt idx="91">
                  <c:v>0.16639999999999999</c:v>
                </c:pt>
                <c:pt idx="92">
                  <c:v>0.17380000000000001</c:v>
                </c:pt>
                <c:pt idx="93">
                  <c:v>0.1804</c:v>
                </c:pt>
                <c:pt idx="94">
                  <c:v>0.18629999999999999</c:v>
                </c:pt>
                <c:pt idx="95">
                  <c:v>0.19170000000000001</c:v>
                </c:pt>
                <c:pt idx="96">
                  <c:v>0.19670000000000001</c:v>
                </c:pt>
                <c:pt idx="97">
                  <c:v>0.20119999999999999</c:v>
                </c:pt>
                <c:pt idx="98">
                  <c:v>0.20539999999999997</c:v>
                </c:pt>
                <c:pt idx="99">
                  <c:v>0.21290000000000001</c:v>
                </c:pt>
                <c:pt idx="100">
                  <c:v>0.21939999999999998</c:v>
                </c:pt>
                <c:pt idx="101">
                  <c:v>0.22509999999999999</c:v>
                </c:pt>
                <c:pt idx="102">
                  <c:v>0.23020000000000002</c:v>
                </c:pt>
                <c:pt idx="103">
                  <c:v>0.23479999999999998</c:v>
                </c:pt>
                <c:pt idx="104">
                  <c:v>0.23900000000000002</c:v>
                </c:pt>
                <c:pt idx="105">
                  <c:v>0.24630000000000002</c:v>
                </c:pt>
                <c:pt idx="106">
                  <c:v>0.25259999999999999</c:v>
                </c:pt>
                <c:pt idx="107">
                  <c:v>0.2581</c:v>
                </c:pt>
                <c:pt idx="108">
                  <c:v>0.26290000000000002</c:v>
                </c:pt>
                <c:pt idx="109">
                  <c:v>0.26729999999999998</c:v>
                </c:pt>
                <c:pt idx="110">
                  <c:v>0.2712</c:v>
                </c:pt>
                <c:pt idx="111">
                  <c:v>0.27480000000000004</c:v>
                </c:pt>
                <c:pt idx="112">
                  <c:v>0.2782</c:v>
                </c:pt>
                <c:pt idx="113">
                  <c:v>0.28129999999999999</c:v>
                </c:pt>
                <c:pt idx="114">
                  <c:v>0.28420000000000001</c:v>
                </c:pt>
                <c:pt idx="115">
                  <c:v>0.28700000000000003</c:v>
                </c:pt>
                <c:pt idx="116">
                  <c:v>0.29220000000000002</c:v>
                </c:pt>
                <c:pt idx="117">
                  <c:v>0.29820000000000002</c:v>
                </c:pt>
                <c:pt idx="118">
                  <c:v>0.30369999999999997</c:v>
                </c:pt>
                <c:pt idx="119">
                  <c:v>0.30880000000000002</c:v>
                </c:pt>
                <c:pt idx="120">
                  <c:v>0.31359999999999999</c:v>
                </c:pt>
                <c:pt idx="121">
                  <c:v>0.31819999999999998</c:v>
                </c:pt>
                <c:pt idx="122">
                  <c:v>0.32250000000000001</c:v>
                </c:pt>
                <c:pt idx="123">
                  <c:v>0.32669999999999999</c:v>
                </c:pt>
                <c:pt idx="124">
                  <c:v>0.33069999999999999</c:v>
                </c:pt>
                <c:pt idx="125">
                  <c:v>0.33940000000000003</c:v>
                </c:pt>
                <c:pt idx="126">
                  <c:v>0.34770000000000001</c:v>
                </c:pt>
                <c:pt idx="127">
                  <c:v>0.35589999999999999</c:v>
                </c:pt>
                <c:pt idx="128">
                  <c:v>0.36380000000000001</c:v>
                </c:pt>
                <c:pt idx="129">
                  <c:v>0.37170000000000003</c:v>
                </c:pt>
                <c:pt idx="130">
                  <c:v>0.3795</c:v>
                </c:pt>
                <c:pt idx="131">
                  <c:v>0.39889999999999998</c:v>
                </c:pt>
                <c:pt idx="132">
                  <c:v>0.41839999999999999</c:v>
                </c:pt>
                <c:pt idx="133">
                  <c:v>0.43810000000000004</c:v>
                </c:pt>
                <c:pt idx="134">
                  <c:v>0.45789999999999997</c:v>
                </c:pt>
                <c:pt idx="135">
                  <c:v>0.47809999999999997</c:v>
                </c:pt>
                <c:pt idx="136">
                  <c:v>0.49850000000000005</c:v>
                </c:pt>
                <c:pt idx="137">
                  <c:v>0.51939999999999997</c:v>
                </c:pt>
                <c:pt idx="138">
                  <c:v>0.54049999999999998</c:v>
                </c:pt>
                <c:pt idx="139">
                  <c:v>0.56189999999999996</c:v>
                </c:pt>
                <c:pt idx="140">
                  <c:v>0.58379999999999999</c:v>
                </c:pt>
                <c:pt idx="141">
                  <c:v>0.60599999999999998</c:v>
                </c:pt>
                <c:pt idx="142">
                  <c:v>0.67159999999999997</c:v>
                </c:pt>
                <c:pt idx="143">
                  <c:v>0.76639999999999997</c:v>
                </c:pt>
                <c:pt idx="144">
                  <c:v>0.86140000000000005</c:v>
                </c:pt>
                <c:pt idx="145">
                  <c:v>0.95700000000000007</c:v>
                </c:pt>
                <c:pt idx="146">
                  <c:v>1.05</c:v>
                </c:pt>
                <c:pt idx="147">
                  <c:v>1.1499999999999999</c:v>
                </c:pt>
                <c:pt idx="148">
                  <c:v>1.25</c:v>
                </c:pt>
                <c:pt idx="149">
                  <c:v>1.35</c:v>
                </c:pt>
                <c:pt idx="150">
                  <c:v>1.45</c:v>
                </c:pt>
                <c:pt idx="151">
                  <c:v>1.79</c:v>
                </c:pt>
                <c:pt idx="152" formatCode="0.00">
                  <c:v>2.11</c:v>
                </c:pt>
                <c:pt idx="153" formatCode="0.00">
                  <c:v>2.4300000000000002</c:v>
                </c:pt>
                <c:pt idx="154" formatCode="0.00">
                  <c:v>2.74</c:v>
                </c:pt>
                <c:pt idx="155" formatCode="0.00">
                  <c:v>3.06</c:v>
                </c:pt>
                <c:pt idx="156" formatCode="0.00">
                  <c:v>3.38</c:v>
                </c:pt>
                <c:pt idx="157" formatCode="0.00">
                  <c:v>4.45</c:v>
                </c:pt>
                <c:pt idx="158" formatCode="0.00">
                  <c:v>5.46</c:v>
                </c:pt>
                <c:pt idx="159" formatCode="0.00">
                  <c:v>6.44</c:v>
                </c:pt>
                <c:pt idx="160" formatCode="0.00">
                  <c:v>7.42</c:v>
                </c:pt>
                <c:pt idx="161" formatCode="0.00">
                  <c:v>8.4</c:v>
                </c:pt>
                <c:pt idx="162" formatCode="0.00">
                  <c:v>9.39</c:v>
                </c:pt>
                <c:pt idx="163" formatCode="0.00">
                  <c:v>10.38</c:v>
                </c:pt>
                <c:pt idx="164" formatCode="0.00">
                  <c:v>11.39</c:v>
                </c:pt>
                <c:pt idx="165" formatCode="0.00">
                  <c:v>12.41</c:v>
                </c:pt>
                <c:pt idx="166" formatCode="0.00">
                  <c:v>13.45</c:v>
                </c:pt>
                <c:pt idx="167" formatCode="0.00">
                  <c:v>14.5</c:v>
                </c:pt>
                <c:pt idx="168" formatCode="0.00">
                  <c:v>18.13</c:v>
                </c:pt>
                <c:pt idx="169" formatCode="0.00">
                  <c:v>23.28</c:v>
                </c:pt>
                <c:pt idx="170" formatCode="0.00">
                  <c:v>28.2</c:v>
                </c:pt>
                <c:pt idx="171" formatCode="0.00">
                  <c:v>33.03</c:v>
                </c:pt>
                <c:pt idx="172" formatCode="0.00">
                  <c:v>37.82</c:v>
                </c:pt>
                <c:pt idx="173" formatCode="0.00">
                  <c:v>42.62</c:v>
                </c:pt>
                <c:pt idx="174" formatCode="0.00">
                  <c:v>47.46</c:v>
                </c:pt>
                <c:pt idx="175" formatCode="0.00">
                  <c:v>52.34</c:v>
                </c:pt>
                <c:pt idx="176" formatCode="0.00">
                  <c:v>57.26</c:v>
                </c:pt>
                <c:pt idx="177" formatCode="0.00">
                  <c:v>74.56</c:v>
                </c:pt>
                <c:pt idx="178" formatCode="0.00">
                  <c:v>90.86</c:v>
                </c:pt>
                <c:pt idx="179" formatCode="0.00">
                  <c:v>106.72</c:v>
                </c:pt>
                <c:pt idx="180" formatCode="0.00">
                  <c:v>122.39</c:v>
                </c:pt>
                <c:pt idx="181" formatCode="0.00">
                  <c:v>138.01</c:v>
                </c:pt>
                <c:pt idx="182" formatCode="0.00">
                  <c:v>153.63999999999999</c:v>
                </c:pt>
                <c:pt idx="183" formatCode="0.00">
                  <c:v>208.5</c:v>
                </c:pt>
                <c:pt idx="184" formatCode="0.00">
                  <c:v>259.22000000000003</c:v>
                </c:pt>
                <c:pt idx="185" formatCode="0.00">
                  <c:v>308.07</c:v>
                </c:pt>
                <c:pt idx="186" formatCode="0.00">
                  <c:v>355.97</c:v>
                </c:pt>
                <c:pt idx="187" formatCode="0.00">
                  <c:v>403.36</c:v>
                </c:pt>
                <c:pt idx="188" formatCode="0.00">
                  <c:v>450.46</c:v>
                </c:pt>
                <c:pt idx="189" formatCode="0.00">
                  <c:v>497.39</c:v>
                </c:pt>
                <c:pt idx="190" formatCode="0.00">
                  <c:v>544.23</c:v>
                </c:pt>
                <c:pt idx="191" formatCode="0.00">
                  <c:v>591.01</c:v>
                </c:pt>
                <c:pt idx="192" formatCode="0.00">
                  <c:v>637.73</c:v>
                </c:pt>
                <c:pt idx="193" formatCode="0.00">
                  <c:v>684.4</c:v>
                </c:pt>
                <c:pt idx="194" formatCode="0.00">
                  <c:v>850.34</c:v>
                </c:pt>
                <c:pt idx="195" formatCode="0.00">
                  <c:v>1080</c:v>
                </c:pt>
                <c:pt idx="196" formatCode="0.00">
                  <c:v>1290</c:v>
                </c:pt>
                <c:pt idx="197" formatCode="0.00">
                  <c:v>1490</c:v>
                </c:pt>
                <c:pt idx="198" formatCode="0.00">
                  <c:v>1680</c:v>
                </c:pt>
                <c:pt idx="199" formatCode="0.00">
                  <c:v>1860</c:v>
                </c:pt>
                <c:pt idx="200" formatCode="0.00">
                  <c:v>2040</c:v>
                </c:pt>
                <c:pt idx="201" formatCode="0.00">
                  <c:v>2220</c:v>
                </c:pt>
                <c:pt idx="202" formatCode="0.00">
                  <c:v>2390</c:v>
                </c:pt>
                <c:pt idx="203" formatCode="0.00">
                  <c:v>2980</c:v>
                </c:pt>
                <c:pt idx="204" formatCode="0.00">
                  <c:v>3510</c:v>
                </c:pt>
                <c:pt idx="205" formatCode="0.0">
                  <c:v>3990</c:v>
                </c:pt>
                <c:pt idx="206" formatCode="0.0">
                  <c:v>4450</c:v>
                </c:pt>
                <c:pt idx="207" formatCode="0.0">
                  <c:v>4870</c:v>
                </c:pt>
                <c:pt idx="208" formatCode="0.0">
                  <c:v>5280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97-48F0-A71B-AF02F67ED89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srim7Be_Au!$P$20:$P$228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1.4E-3</c:v>
                </c:pt>
                <c:pt idx="8">
                  <c:v>1.5E-3</c:v>
                </c:pt>
                <c:pt idx="9">
                  <c:v>1.5E-3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2.7000000000000001E-3</c:v>
                </c:pt>
                <c:pt idx="23">
                  <c:v>2.8E-3</c:v>
                </c:pt>
                <c:pt idx="24">
                  <c:v>3.0000000000000001E-3</c:v>
                </c:pt>
                <c:pt idx="25">
                  <c:v>3.0999999999999999E-3</c:v>
                </c:pt>
                <c:pt idx="26">
                  <c:v>3.2000000000000002E-3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3.8999999999999998E-3</c:v>
                </c:pt>
                <c:pt idx="30">
                  <c:v>4.2000000000000006E-3</c:v>
                </c:pt>
                <c:pt idx="31">
                  <c:v>4.3999999999999994E-3</c:v>
                </c:pt>
                <c:pt idx="32">
                  <c:v>4.5999999999999999E-3</c:v>
                </c:pt>
                <c:pt idx="33">
                  <c:v>4.8000000000000004E-3</c:v>
                </c:pt>
                <c:pt idx="34">
                  <c:v>5.0000000000000001E-3</c:v>
                </c:pt>
                <c:pt idx="35">
                  <c:v>5.1999999999999998E-3</c:v>
                </c:pt>
                <c:pt idx="36">
                  <c:v>5.4000000000000003E-3</c:v>
                </c:pt>
                <c:pt idx="37">
                  <c:v>5.5999999999999999E-3</c:v>
                </c:pt>
                <c:pt idx="38">
                  <c:v>6.0000000000000001E-3</c:v>
                </c:pt>
                <c:pt idx="39">
                  <c:v>6.4000000000000003E-3</c:v>
                </c:pt>
                <c:pt idx="40">
                  <c:v>6.9000000000000008E-3</c:v>
                </c:pt>
                <c:pt idx="41">
                  <c:v>7.2999999999999992E-3</c:v>
                </c:pt>
                <c:pt idx="42">
                  <c:v>7.7000000000000002E-3</c:v>
                </c:pt>
                <c:pt idx="43">
                  <c:v>8.0999999999999996E-3</c:v>
                </c:pt>
                <c:pt idx="44">
                  <c:v>8.5000000000000006E-3</c:v>
                </c:pt>
                <c:pt idx="45">
                  <c:v>8.8999999999999999E-3</c:v>
                </c:pt>
                <c:pt idx="46">
                  <c:v>9.2999999999999992E-3</c:v>
                </c:pt>
                <c:pt idx="47">
                  <c:v>0.01</c:v>
                </c:pt>
                <c:pt idx="48">
                  <c:v>1.0800000000000001E-2</c:v>
                </c:pt>
                <c:pt idx="49">
                  <c:v>1.15E-2</c:v>
                </c:pt>
                <c:pt idx="50">
                  <c:v>1.2199999999999999E-2</c:v>
                </c:pt>
                <c:pt idx="51">
                  <c:v>1.29E-2</c:v>
                </c:pt>
                <c:pt idx="52">
                  <c:v>1.3500000000000002E-2</c:v>
                </c:pt>
                <c:pt idx="53">
                  <c:v>1.49E-2</c:v>
                </c:pt>
                <c:pt idx="54">
                  <c:v>1.6199999999999999E-2</c:v>
                </c:pt>
                <c:pt idx="55">
                  <c:v>1.7399999999999999E-2</c:v>
                </c:pt>
                <c:pt idx="56">
                  <c:v>1.8599999999999998E-2</c:v>
                </c:pt>
                <c:pt idx="57">
                  <c:v>1.9800000000000002E-2</c:v>
                </c:pt>
                <c:pt idx="58">
                  <c:v>2.0999999999999998E-2</c:v>
                </c:pt>
                <c:pt idx="59">
                  <c:v>2.2200000000000001E-2</c:v>
                </c:pt>
                <c:pt idx="60">
                  <c:v>2.3300000000000001E-2</c:v>
                </c:pt>
                <c:pt idx="61">
                  <c:v>2.4399999999999998E-2</c:v>
                </c:pt>
                <c:pt idx="62">
                  <c:v>2.5600000000000001E-2</c:v>
                </c:pt>
                <c:pt idx="63">
                  <c:v>2.6700000000000002E-2</c:v>
                </c:pt>
                <c:pt idx="64">
                  <c:v>2.8899999999999999E-2</c:v>
                </c:pt>
                <c:pt idx="65">
                  <c:v>3.15E-2</c:v>
                </c:pt>
                <c:pt idx="66">
                  <c:v>3.4000000000000002E-2</c:v>
                </c:pt>
                <c:pt idx="67">
                  <c:v>3.6400000000000002E-2</c:v>
                </c:pt>
                <c:pt idx="68">
                  <c:v>3.8699999999999998E-2</c:v>
                </c:pt>
                <c:pt idx="69">
                  <c:v>4.0899999999999999E-2</c:v>
                </c:pt>
                <c:pt idx="70">
                  <c:v>4.3099999999999999E-2</c:v>
                </c:pt>
                <c:pt idx="71">
                  <c:v>4.5200000000000004E-2</c:v>
                </c:pt>
                <c:pt idx="72">
                  <c:v>4.7299999999999995E-2</c:v>
                </c:pt>
                <c:pt idx="73">
                  <c:v>5.1299999999999998E-2</c:v>
                </c:pt>
                <c:pt idx="74">
                  <c:v>5.5200000000000006E-2</c:v>
                </c:pt>
                <c:pt idx="75">
                  <c:v>5.8899999999999994E-2</c:v>
                </c:pt>
                <c:pt idx="76">
                  <c:v>6.25E-2</c:v>
                </c:pt>
                <c:pt idx="77">
                  <c:v>6.59E-2</c:v>
                </c:pt>
                <c:pt idx="78">
                  <c:v>6.93E-2</c:v>
                </c:pt>
                <c:pt idx="79">
                  <c:v>7.5700000000000003E-2</c:v>
                </c:pt>
                <c:pt idx="80">
                  <c:v>8.1799999999999998E-2</c:v>
                </c:pt>
                <c:pt idx="81">
                  <c:v>8.7599999999999997E-2</c:v>
                </c:pt>
                <c:pt idx="82">
                  <c:v>9.2999999999999999E-2</c:v>
                </c:pt>
                <c:pt idx="83">
                  <c:v>9.8199999999999996E-2</c:v>
                </c:pt>
                <c:pt idx="84">
                  <c:v>0.1031</c:v>
                </c:pt>
                <c:pt idx="85">
                  <c:v>0.10780000000000001</c:v>
                </c:pt>
                <c:pt idx="86">
                  <c:v>0.1123</c:v>
                </c:pt>
                <c:pt idx="87">
                  <c:v>0.11650000000000001</c:v>
                </c:pt>
                <c:pt idx="88">
                  <c:v>0.1206</c:v>
                </c:pt>
                <c:pt idx="89">
                  <c:v>0.1246</c:v>
                </c:pt>
                <c:pt idx="90">
                  <c:v>0.13200000000000001</c:v>
                </c:pt>
                <c:pt idx="91">
                  <c:v>0.14050000000000001</c:v>
                </c:pt>
                <c:pt idx="92">
                  <c:v>0.14830000000000002</c:v>
                </c:pt>
                <c:pt idx="93">
                  <c:v>0.15540000000000001</c:v>
                </c:pt>
                <c:pt idx="94">
                  <c:v>0.16200000000000001</c:v>
                </c:pt>
                <c:pt idx="95">
                  <c:v>0.16819999999999999</c:v>
                </c:pt>
                <c:pt idx="96">
                  <c:v>0.1739</c:v>
                </c:pt>
                <c:pt idx="97">
                  <c:v>0.17929999999999999</c:v>
                </c:pt>
                <c:pt idx="98">
                  <c:v>0.18440000000000001</c:v>
                </c:pt>
                <c:pt idx="99">
                  <c:v>0.19370000000000001</c:v>
                </c:pt>
                <c:pt idx="100">
                  <c:v>0.20200000000000001</c:v>
                </c:pt>
                <c:pt idx="101">
                  <c:v>0.20960000000000001</c:v>
                </c:pt>
                <c:pt idx="102">
                  <c:v>0.21659999999999999</c:v>
                </c:pt>
                <c:pt idx="103">
                  <c:v>0.223</c:v>
                </c:pt>
                <c:pt idx="104">
                  <c:v>0.22890000000000002</c:v>
                </c:pt>
                <c:pt idx="105">
                  <c:v>0.23969999999999997</c:v>
                </c:pt>
                <c:pt idx="106">
                  <c:v>0.24929999999999999</c:v>
                </c:pt>
                <c:pt idx="107">
                  <c:v>0.25790000000000002</c:v>
                </c:pt>
                <c:pt idx="108">
                  <c:v>0.26569999999999999</c:v>
                </c:pt>
                <c:pt idx="109">
                  <c:v>0.27300000000000002</c:v>
                </c:pt>
                <c:pt idx="110">
                  <c:v>0.27979999999999999</c:v>
                </c:pt>
                <c:pt idx="111">
                  <c:v>0.28610000000000002</c:v>
                </c:pt>
                <c:pt idx="112">
                  <c:v>0.29209999999999997</c:v>
                </c:pt>
                <c:pt idx="113">
                  <c:v>0.29780000000000001</c:v>
                </c:pt>
                <c:pt idx="114">
                  <c:v>0.30330000000000001</c:v>
                </c:pt>
                <c:pt idx="115">
                  <c:v>0.3085</c:v>
                </c:pt>
                <c:pt idx="116">
                  <c:v>0.31840000000000002</c:v>
                </c:pt>
                <c:pt idx="117">
                  <c:v>0.32979999999999998</c:v>
                </c:pt>
                <c:pt idx="118">
                  <c:v>0.34060000000000001</c:v>
                </c:pt>
                <c:pt idx="119">
                  <c:v>0.3508</c:v>
                </c:pt>
                <c:pt idx="120">
                  <c:v>0.36059999999999998</c:v>
                </c:pt>
                <c:pt idx="121">
                  <c:v>0.37</c:v>
                </c:pt>
                <c:pt idx="122">
                  <c:v>0.37919999999999998</c:v>
                </c:pt>
                <c:pt idx="123">
                  <c:v>0.3881</c:v>
                </c:pt>
                <c:pt idx="124">
                  <c:v>0.39679999999999999</c:v>
                </c:pt>
                <c:pt idx="125">
                  <c:v>0.4138</c:v>
                </c:pt>
                <c:pt idx="126">
                  <c:v>0.4304</c:v>
                </c:pt>
                <c:pt idx="127">
                  <c:v>0.4466</c:v>
                </c:pt>
                <c:pt idx="128">
                  <c:v>0.4627</c:v>
                </c:pt>
                <c:pt idx="129">
                  <c:v>0.47870000000000001</c:v>
                </c:pt>
                <c:pt idx="130">
                  <c:v>0.49470000000000003</c:v>
                </c:pt>
                <c:pt idx="131">
                  <c:v>0.52659999999999996</c:v>
                </c:pt>
                <c:pt idx="132">
                  <c:v>0.55879999999999996</c:v>
                </c:pt>
                <c:pt idx="133">
                  <c:v>0.59139999999999993</c:v>
                </c:pt>
                <c:pt idx="134">
                  <c:v>0.62460000000000004</c:v>
                </c:pt>
                <c:pt idx="135">
                  <c:v>0.65839999999999999</c:v>
                </c:pt>
                <c:pt idx="136">
                  <c:v>0.69290000000000007</c:v>
                </c:pt>
                <c:pt idx="137">
                  <c:v>0.72819999999999996</c:v>
                </c:pt>
                <c:pt idx="138">
                  <c:v>0.76419999999999999</c:v>
                </c:pt>
                <c:pt idx="139">
                  <c:v>0.80079999999999996</c:v>
                </c:pt>
                <c:pt idx="140">
                  <c:v>0.83829999999999993</c:v>
                </c:pt>
                <c:pt idx="141">
                  <c:v>0.87669999999999992</c:v>
                </c:pt>
                <c:pt idx="142">
                  <c:v>0.95589999999999997</c:v>
                </c:pt>
                <c:pt idx="143">
                  <c:v>1.06</c:v>
                </c:pt>
                <c:pt idx="144">
                  <c:v>1.17</c:v>
                </c:pt>
                <c:pt idx="145">
                  <c:v>1.28</c:v>
                </c:pt>
                <c:pt idx="146">
                  <c:v>1.4</c:v>
                </c:pt>
                <c:pt idx="147">
                  <c:v>1.53</c:v>
                </c:pt>
                <c:pt idx="148">
                  <c:v>1.66</c:v>
                </c:pt>
                <c:pt idx="149">
                  <c:v>1.8</c:v>
                </c:pt>
                <c:pt idx="150">
                  <c:v>1.94</c:v>
                </c:pt>
                <c:pt idx="151" formatCode="0.00">
                  <c:v>2.2400000000000002</c:v>
                </c:pt>
                <c:pt idx="152" formatCode="0.00">
                  <c:v>2.5499999999999998</c:v>
                </c:pt>
                <c:pt idx="153" formatCode="0.00">
                  <c:v>2.89</c:v>
                </c:pt>
                <c:pt idx="154" formatCode="0.00">
                  <c:v>3.24</c:v>
                </c:pt>
                <c:pt idx="155" formatCode="0.00">
                  <c:v>3.61</c:v>
                </c:pt>
                <c:pt idx="156" formatCode="0.00">
                  <c:v>4</c:v>
                </c:pt>
                <c:pt idx="157" formatCode="0.00">
                  <c:v>4.82</c:v>
                </c:pt>
                <c:pt idx="158" formatCode="0.00">
                  <c:v>5.71</c:v>
                </c:pt>
                <c:pt idx="159" formatCode="0.00">
                  <c:v>6.66</c:v>
                </c:pt>
                <c:pt idx="160" formatCode="0.00">
                  <c:v>7.66</c:v>
                </c:pt>
                <c:pt idx="161" formatCode="0.00">
                  <c:v>8.7200000000000006</c:v>
                </c:pt>
                <c:pt idx="162" formatCode="0.00">
                  <c:v>9.83</c:v>
                </c:pt>
                <c:pt idx="163" formatCode="0.00">
                  <c:v>11</c:v>
                </c:pt>
                <c:pt idx="164" formatCode="0.00">
                  <c:v>12.22</c:v>
                </c:pt>
                <c:pt idx="165" formatCode="0.00">
                  <c:v>13.49</c:v>
                </c:pt>
                <c:pt idx="166" formatCode="0.00">
                  <c:v>14.8</c:v>
                </c:pt>
                <c:pt idx="167" formatCode="0.00">
                  <c:v>16.170000000000002</c:v>
                </c:pt>
                <c:pt idx="168" formatCode="0.00">
                  <c:v>19.059999999999999</c:v>
                </c:pt>
                <c:pt idx="169" formatCode="0.00">
                  <c:v>22.93</c:v>
                </c:pt>
                <c:pt idx="170" formatCode="0.00">
                  <c:v>27.09</c:v>
                </c:pt>
                <c:pt idx="171" formatCode="0.00">
                  <c:v>31.53</c:v>
                </c:pt>
                <c:pt idx="172" formatCode="0.00">
                  <c:v>36.24</c:v>
                </c:pt>
                <c:pt idx="173" formatCode="0.00">
                  <c:v>41.21</c:v>
                </c:pt>
                <c:pt idx="174" formatCode="0.00">
                  <c:v>46.44</c:v>
                </c:pt>
                <c:pt idx="175" formatCode="0.00">
                  <c:v>51.91</c:v>
                </c:pt>
                <c:pt idx="176" formatCode="0.00">
                  <c:v>57.61</c:v>
                </c:pt>
                <c:pt idx="177" formatCode="0.00">
                  <c:v>69.73</c:v>
                </c:pt>
                <c:pt idx="178" formatCode="0.00">
                  <c:v>82.72</c:v>
                </c:pt>
                <c:pt idx="179" formatCode="0.00">
                  <c:v>96.57</c:v>
                </c:pt>
                <c:pt idx="180" formatCode="0.00">
                  <c:v>111.22</c:v>
                </c:pt>
                <c:pt idx="181" formatCode="0.00">
                  <c:v>126.63</c:v>
                </c:pt>
                <c:pt idx="182" formatCode="0.00">
                  <c:v>142.79</c:v>
                </c:pt>
                <c:pt idx="183" formatCode="0.00">
                  <c:v>177.2</c:v>
                </c:pt>
                <c:pt idx="184" formatCode="0.00">
                  <c:v>214.22</c:v>
                </c:pt>
                <c:pt idx="185" formatCode="0.00">
                  <c:v>253.64</c:v>
                </c:pt>
                <c:pt idx="186" formatCode="0.00">
                  <c:v>295.27999999999997</c:v>
                </c:pt>
                <c:pt idx="187" formatCode="0.00">
                  <c:v>338.99</c:v>
                </c:pt>
                <c:pt idx="188" formatCode="0.00">
                  <c:v>384.6</c:v>
                </c:pt>
                <c:pt idx="189" formatCode="0.00">
                  <c:v>431.97</c:v>
                </c:pt>
                <c:pt idx="190" formatCode="0.00">
                  <c:v>480.99</c:v>
                </c:pt>
                <c:pt idx="191" formatCode="0.00">
                  <c:v>531.54</c:v>
                </c:pt>
                <c:pt idx="192" formatCode="0.00">
                  <c:v>583.5</c:v>
                </c:pt>
                <c:pt idx="193" formatCode="0.00">
                  <c:v>636.77</c:v>
                </c:pt>
                <c:pt idx="194" formatCode="0.00">
                  <c:v>746.93</c:v>
                </c:pt>
                <c:pt idx="195" formatCode="0.00">
                  <c:v>890.51</c:v>
                </c:pt>
                <c:pt idx="196" formatCode="0.00">
                  <c:v>1040</c:v>
                </c:pt>
                <c:pt idx="197" formatCode="0.00">
                  <c:v>1190</c:v>
                </c:pt>
                <c:pt idx="198" formatCode="0.00">
                  <c:v>1350</c:v>
                </c:pt>
                <c:pt idx="199" formatCode="0.00">
                  <c:v>1510</c:v>
                </c:pt>
                <c:pt idx="200" formatCode="0.00">
                  <c:v>1670</c:v>
                </c:pt>
                <c:pt idx="201" formatCode="0.00">
                  <c:v>1840</c:v>
                </c:pt>
                <c:pt idx="202" formatCode="0.00">
                  <c:v>2000</c:v>
                </c:pt>
                <c:pt idx="203" formatCode="0.00">
                  <c:v>2340</c:v>
                </c:pt>
                <c:pt idx="204" formatCode="0.00">
                  <c:v>2680</c:v>
                </c:pt>
                <c:pt idx="205" formatCode="0.00">
                  <c:v>3010</c:v>
                </c:pt>
                <c:pt idx="206" formatCode="0.00">
                  <c:v>3350</c:v>
                </c:pt>
                <c:pt idx="207" formatCode="0.00">
                  <c:v>3680</c:v>
                </c:pt>
                <c:pt idx="208" formatCode="0.00">
                  <c:v>4010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97-48F0-A71B-AF02F67E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82080"/>
        <c:axId val="479972280"/>
      </c:scatterChart>
      <c:valAx>
        <c:axId val="4799820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72280"/>
        <c:crosses val="autoZero"/>
        <c:crossBetween val="midCat"/>
        <c:majorUnit val="10"/>
      </c:valAx>
      <c:valAx>
        <c:axId val="47997228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820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srim7Be_C!$P$5</c:f>
          <c:strCache>
            <c:ptCount val="1"/>
            <c:pt idx="0">
              <c:v>srim7Be_C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srim7Be_C!$D$20:$D$228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srim7Be_C!$E$20:$E$228</c:f>
              <c:numCache>
                <c:formatCode>0.000E+00</c:formatCode>
                <c:ptCount val="209"/>
                <c:pt idx="0">
                  <c:v>4.8070000000000002E-2</c:v>
                </c:pt>
                <c:pt idx="1">
                  <c:v>5.1389999999999998E-2</c:v>
                </c:pt>
                <c:pt idx="2">
                  <c:v>5.4510000000000003E-2</c:v>
                </c:pt>
                <c:pt idx="3">
                  <c:v>5.7459999999999997E-2</c:v>
                </c:pt>
                <c:pt idx="4">
                  <c:v>6.0260000000000001E-2</c:v>
                </c:pt>
                <c:pt idx="5">
                  <c:v>6.2939999999999996E-2</c:v>
                </c:pt>
                <c:pt idx="6">
                  <c:v>6.5509999999999999E-2</c:v>
                </c:pt>
                <c:pt idx="7">
                  <c:v>6.7979999999999999E-2</c:v>
                </c:pt>
                <c:pt idx="8">
                  <c:v>7.0370000000000002E-2</c:v>
                </c:pt>
                <c:pt idx="9">
                  <c:v>7.2679999999999995E-2</c:v>
                </c:pt>
                <c:pt idx="10">
                  <c:v>7.4910000000000004E-2</c:v>
                </c:pt>
                <c:pt idx="11">
                  <c:v>7.7090000000000006E-2</c:v>
                </c:pt>
                <c:pt idx="12">
                  <c:v>8.1250000000000003E-2</c:v>
                </c:pt>
                <c:pt idx="13">
                  <c:v>8.6180000000000007E-2</c:v>
                </c:pt>
                <c:pt idx="14">
                  <c:v>9.085E-2</c:v>
                </c:pt>
                <c:pt idx="15">
                  <c:v>9.5280000000000004E-2</c:v>
                </c:pt>
                <c:pt idx="16">
                  <c:v>9.9519999999999997E-2</c:v>
                </c:pt>
                <c:pt idx="17">
                  <c:v>0.1036</c:v>
                </c:pt>
                <c:pt idx="18">
                  <c:v>0.1075</c:v>
                </c:pt>
                <c:pt idx="19">
                  <c:v>0.1113</c:v>
                </c:pt>
                <c:pt idx="20">
                  <c:v>0.1149</c:v>
                </c:pt>
                <c:pt idx="21">
                  <c:v>0.12189999999999999</c:v>
                </c:pt>
                <c:pt idx="22">
                  <c:v>0.1285</c:v>
                </c:pt>
                <c:pt idx="23">
                  <c:v>0.13469999999999999</c:v>
                </c:pt>
                <c:pt idx="24">
                  <c:v>0.14069999999999999</c:v>
                </c:pt>
                <c:pt idx="25">
                  <c:v>0.14649999999999999</c:v>
                </c:pt>
                <c:pt idx="26">
                  <c:v>0.152</c:v>
                </c:pt>
                <c:pt idx="27">
                  <c:v>0.16250000000000001</c:v>
                </c:pt>
                <c:pt idx="28">
                  <c:v>0.1724</c:v>
                </c:pt>
                <c:pt idx="29">
                  <c:v>0.1817</c:v>
                </c:pt>
                <c:pt idx="30">
                  <c:v>0.19059999999999999</c:v>
                </c:pt>
                <c:pt idx="31">
                  <c:v>0.19900000000000001</c:v>
                </c:pt>
                <c:pt idx="32">
                  <c:v>0.2072</c:v>
                </c:pt>
                <c:pt idx="33">
                  <c:v>0.215</c:v>
                </c:pt>
                <c:pt idx="34">
                  <c:v>0.2225</c:v>
                </c:pt>
                <c:pt idx="35">
                  <c:v>0.2298</c:v>
                </c:pt>
                <c:pt idx="36">
                  <c:v>0.2369</c:v>
                </c:pt>
                <c:pt idx="37">
                  <c:v>0.24379999999999999</c:v>
                </c:pt>
                <c:pt idx="38">
                  <c:v>0.25700000000000001</c:v>
                </c:pt>
                <c:pt idx="39">
                  <c:v>0.27250000000000002</c:v>
                </c:pt>
                <c:pt idx="40">
                  <c:v>0.2873</c:v>
                </c:pt>
                <c:pt idx="41">
                  <c:v>0.30130000000000001</c:v>
                </c:pt>
                <c:pt idx="42">
                  <c:v>0.31469999999999998</c:v>
                </c:pt>
                <c:pt idx="43">
                  <c:v>0.32750000000000001</c:v>
                </c:pt>
                <c:pt idx="44">
                  <c:v>0.33989999999999998</c:v>
                </c:pt>
                <c:pt idx="45">
                  <c:v>0.3518</c:v>
                </c:pt>
                <c:pt idx="46">
                  <c:v>0.3634</c:v>
                </c:pt>
                <c:pt idx="47">
                  <c:v>0.38540000000000002</c:v>
                </c:pt>
                <c:pt idx="48">
                  <c:v>0.40629999999999999</c:v>
                </c:pt>
                <c:pt idx="49">
                  <c:v>0.42609999999999998</c:v>
                </c:pt>
                <c:pt idx="50">
                  <c:v>0.4451</c:v>
                </c:pt>
                <c:pt idx="51">
                  <c:v>0.4632</c:v>
                </c:pt>
                <c:pt idx="52">
                  <c:v>0.48070000000000002</c:v>
                </c:pt>
                <c:pt idx="53">
                  <c:v>0.51390000000000002</c:v>
                </c:pt>
                <c:pt idx="54">
                  <c:v>0.54510000000000003</c:v>
                </c:pt>
                <c:pt idx="55">
                  <c:v>0.5746</c:v>
                </c:pt>
                <c:pt idx="56">
                  <c:v>0.60260000000000002</c:v>
                </c:pt>
                <c:pt idx="57">
                  <c:v>0.62939999999999996</c:v>
                </c:pt>
                <c:pt idx="58">
                  <c:v>0.65510000000000002</c:v>
                </c:pt>
                <c:pt idx="59">
                  <c:v>0.67979999999999996</c:v>
                </c:pt>
                <c:pt idx="60">
                  <c:v>0.67900000000000005</c:v>
                </c:pt>
                <c:pt idx="61">
                  <c:v>0.68320000000000003</c:v>
                </c:pt>
                <c:pt idx="62">
                  <c:v>0.69110000000000005</c:v>
                </c:pt>
                <c:pt idx="63">
                  <c:v>0.70179999999999998</c:v>
                </c:pt>
                <c:pt idx="64">
                  <c:v>0.72909999999999997</c:v>
                </c:pt>
                <c:pt idx="65">
                  <c:v>0.77</c:v>
                </c:pt>
                <c:pt idx="66">
                  <c:v>0.81459999999999999</c:v>
                </c:pt>
                <c:pt idx="67">
                  <c:v>0.86070000000000002</c:v>
                </c:pt>
                <c:pt idx="68">
                  <c:v>0.90690000000000004</c:v>
                </c:pt>
                <c:pt idx="69">
                  <c:v>0.95230000000000004</c:v>
                </c:pt>
                <c:pt idx="70">
                  <c:v>0.99650000000000005</c:v>
                </c:pt>
                <c:pt idx="71">
                  <c:v>1.0389999999999999</c:v>
                </c:pt>
                <c:pt idx="72">
                  <c:v>1.08</c:v>
                </c:pt>
                <c:pt idx="73">
                  <c:v>1.157</c:v>
                </c:pt>
                <c:pt idx="74">
                  <c:v>1.226</c:v>
                </c:pt>
                <c:pt idx="75">
                  <c:v>1.2889999999999999</c:v>
                </c:pt>
                <c:pt idx="76">
                  <c:v>1.3460000000000001</c:v>
                </c:pt>
                <c:pt idx="77">
                  <c:v>1.3959999999999999</c:v>
                </c:pt>
                <c:pt idx="78">
                  <c:v>1.4419999999999999</c:v>
                </c:pt>
                <c:pt idx="79">
                  <c:v>1.5209999999999999</c:v>
                </c:pt>
                <c:pt idx="80">
                  <c:v>1.5860000000000001</c:v>
                </c:pt>
                <c:pt idx="81">
                  <c:v>1.643</c:v>
                </c:pt>
                <c:pt idx="82">
                  <c:v>1.6950000000000001</c:v>
                </c:pt>
                <c:pt idx="83">
                  <c:v>1.744</c:v>
                </c:pt>
                <c:pt idx="84">
                  <c:v>1.7909999999999999</c:v>
                </c:pt>
                <c:pt idx="85">
                  <c:v>1.837</c:v>
                </c:pt>
                <c:pt idx="86">
                  <c:v>1.8819999999999999</c:v>
                </c:pt>
                <c:pt idx="87">
                  <c:v>1.9279999999999999</c:v>
                </c:pt>
                <c:pt idx="88">
                  <c:v>1.9730000000000001</c:v>
                </c:pt>
                <c:pt idx="89">
                  <c:v>2.0179999999999998</c:v>
                </c:pt>
                <c:pt idx="90">
                  <c:v>2.1070000000000002</c:v>
                </c:pt>
                <c:pt idx="91">
                  <c:v>2.2160000000000002</c:v>
                </c:pt>
                <c:pt idx="92">
                  <c:v>2.3220000000000001</c:v>
                </c:pt>
                <c:pt idx="93">
                  <c:v>2.4249999999999998</c:v>
                </c:pt>
                <c:pt idx="94">
                  <c:v>2.5249999999999999</c:v>
                </c:pt>
                <c:pt idx="95">
                  <c:v>2.6219999999999999</c:v>
                </c:pt>
                <c:pt idx="96">
                  <c:v>2.7160000000000002</c:v>
                </c:pt>
                <c:pt idx="97">
                  <c:v>2.806</c:v>
                </c:pt>
                <c:pt idx="98">
                  <c:v>2.8940000000000001</c:v>
                </c:pt>
                <c:pt idx="99">
                  <c:v>3.0590000000000002</c:v>
                </c:pt>
                <c:pt idx="100">
                  <c:v>3.2130000000000001</c:v>
                </c:pt>
                <c:pt idx="101">
                  <c:v>3.3540000000000001</c:v>
                </c:pt>
                <c:pt idx="102">
                  <c:v>3.4849999999999999</c:v>
                </c:pt>
                <c:pt idx="103">
                  <c:v>3.605</c:v>
                </c:pt>
                <c:pt idx="104">
                  <c:v>3.7149999999999999</c:v>
                </c:pt>
                <c:pt idx="105">
                  <c:v>3.907</c:v>
                </c:pt>
                <c:pt idx="106">
                  <c:v>4.0659999999999998</c:v>
                </c:pt>
                <c:pt idx="107">
                  <c:v>4.1959999999999997</c:v>
                </c:pt>
                <c:pt idx="108">
                  <c:v>4.3019999999999996</c:v>
                </c:pt>
                <c:pt idx="109">
                  <c:v>4.3869999999999996</c:v>
                </c:pt>
                <c:pt idx="110">
                  <c:v>4.4530000000000003</c:v>
                </c:pt>
                <c:pt idx="111">
                  <c:v>4.5039999999999996</c:v>
                </c:pt>
                <c:pt idx="112">
                  <c:v>4.5419999999999998</c:v>
                </c:pt>
                <c:pt idx="113">
                  <c:v>4.569</c:v>
                </c:pt>
                <c:pt idx="114">
                  <c:v>4.5860000000000003</c:v>
                </c:pt>
                <c:pt idx="115">
                  <c:v>4.5949999999999998</c:v>
                </c:pt>
                <c:pt idx="116">
                  <c:v>4.5940000000000003</c:v>
                </c:pt>
                <c:pt idx="117">
                  <c:v>4.5650000000000004</c:v>
                </c:pt>
                <c:pt idx="118">
                  <c:v>4.5149999999999997</c:v>
                </c:pt>
                <c:pt idx="119">
                  <c:v>4.452</c:v>
                </c:pt>
                <c:pt idx="120">
                  <c:v>4.3819999999999997</c:v>
                </c:pt>
                <c:pt idx="121">
                  <c:v>4.306</c:v>
                </c:pt>
                <c:pt idx="122">
                  <c:v>4.2279999999999998</c:v>
                </c:pt>
                <c:pt idx="123">
                  <c:v>4.149</c:v>
                </c:pt>
                <c:pt idx="124">
                  <c:v>4.0709999999999997</c:v>
                </c:pt>
                <c:pt idx="125">
                  <c:v>3.9180000000000001</c:v>
                </c:pt>
                <c:pt idx="126">
                  <c:v>3.7719999999999998</c:v>
                </c:pt>
                <c:pt idx="127">
                  <c:v>3.6349999999999998</c:v>
                </c:pt>
                <c:pt idx="128">
                  <c:v>3.5059999999999998</c:v>
                </c:pt>
                <c:pt idx="129">
                  <c:v>3.3860000000000001</c:v>
                </c:pt>
                <c:pt idx="130">
                  <c:v>3.274</c:v>
                </c:pt>
                <c:pt idx="131">
                  <c:v>3.07</c:v>
                </c:pt>
                <c:pt idx="132">
                  <c:v>2.891</c:v>
                </c:pt>
                <c:pt idx="133">
                  <c:v>2.7330000000000001</c:v>
                </c:pt>
                <c:pt idx="134">
                  <c:v>2.5910000000000002</c:v>
                </c:pt>
                <c:pt idx="135">
                  <c:v>2.4630000000000001</c:v>
                </c:pt>
                <c:pt idx="136">
                  <c:v>2.3479999999999999</c:v>
                </c:pt>
                <c:pt idx="137">
                  <c:v>2.242</c:v>
                </c:pt>
                <c:pt idx="138">
                  <c:v>2.161</c:v>
                </c:pt>
                <c:pt idx="139">
                  <c:v>2.0760000000000001</c:v>
                </c:pt>
                <c:pt idx="140">
                  <c:v>1.9890000000000001</c:v>
                </c:pt>
                <c:pt idx="141">
                  <c:v>1.9159999999999999</c:v>
                </c:pt>
                <c:pt idx="142">
                  <c:v>1.7849999999999999</c:v>
                </c:pt>
                <c:pt idx="143">
                  <c:v>1.6439999999999999</c:v>
                </c:pt>
                <c:pt idx="144">
                  <c:v>1.522</c:v>
                </c:pt>
                <c:pt idx="145">
                  <c:v>1.417</c:v>
                </c:pt>
                <c:pt idx="146">
                  <c:v>1.3240000000000001</c:v>
                </c:pt>
                <c:pt idx="147">
                  <c:v>1.242</c:v>
                </c:pt>
                <c:pt idx="148">
                  <c:v>1.17</c:v>
                </c:pt>
                <c:pt idx="149">
                  <c:v>1.105</c:v>
                </c:pt>
                <c:pt idx="150">
                  <c:v>1.046</c:v>
                </c:pt>
                <c:pt idx="151">
                  <c:v>0.94569999999999999</c:v>
                </c:pt>
                <c:pt idx="152">
                  <c:v>0.86270000000000002</c:v>
                </c:pt>
                <c:pt idx="153">
                  <c:v>0.79339999999999999</c:v>
                </c:pt>
                <c:pt idx="154">
                  <c:v>0.7349</c:v>
                </c:pt>
                <c:pt idx="155">
                  <c:v>0.68500000000000005</c:v>
                </c:pt>
                <c:pt idx="156">
                  <c:v>0.6421</c:v>
                </c:pt>
                <c:pt idx="157">
                  <c:v>0.5726</c:v>
                </c:pt>
                <c:pt idx="158">
                  <c:v>0.51900000000000002</c:v>
                </c:pt>
                <c:pt idx="159">
                  <c:v>0.47660000000000002</c:v>
                </c:pt>
                <c:pt idx="160">
                  <c:v>0.44230000000000003</c:v>
                </c:pt>
                <c:pt idx="161">
                  <c:v>0.41389999999999999</c:v>
                </c:pt>
                <c:pt idx="162">
                  <c:v>0.38979999999999998</c:v>
                </c:pt>
                <c:pt idx="163">
                  <c:v>0.36890000000000001</c:v>
                </c:pt>
                <c:pt idx="164">
                  <c:v>0.35039999999999999</c:v>
                </c:pt>
                <c:pt idx="165">
                  <c:v>0.33360000000000001</c:v>
                </c:pt>
                <c:pt idx="166">
                  <c:v>0.31809999999999999</c:v>
                </c:pt>
                <c:pt idx="167">
                  <c:v>0.30349999999999999</c:v>
                </c:pt>
                <c:pt idx="168">
                  <c:v>0.27600000000000002</c:v>
                </c:pt>
                <c:pt idx="169">
                  <c:v>0.24829999999999999</c:v>
                </c:pt>
                <c:pt idx="170">
                  <c:v>0.2278</c:v>
                </c:pt>
                <c:pt idx="171">
                  <c:v>0.2107</c:v>
                </c:pt>
                <c:pt idx="172">
                  <c:v>0.1963</c:v>
                </c:pt>
                <c:pt idx="173">
                  <c:v>0.184</c:v>
                </c:pt>
                <c:pt idx="174">
                  <c:v>0.17330000000000001</c:v>
                </c:pt>
                <c:pt idx="175">
                  <c:v>0.16400000000000001</c:v>
                </c:pt>
                <c:pt idx="176">
                  <c:v>0.15570000000000001</c:v>
                </c:pt>
                <c:pt idx="177">
                  <c:v>0.14180000000000001</c:v>
                </c:pt>
                <c:pt idx="178">
                  <c:v>0.13059999999999999</c:v>
                </c:pt>
                <c:pt idx="179">
                  <c:v>0.1212</c:v>
                </c:pt>
                <c:pt idx="180">
                  <c:v>0.1134</c:v>
                </c:pt>
                <c:pt idx="181">
                  <c:v>0.1066</c:v>
                </c:pt>
                <c:pt idx="182">
                  <c:v>0.1008</c:v>
                </c:pt>
                <c:pt idx="183">
                  <c:v>9.1289999999999996E-2</c:v>
                </c:pt>
                <c:pt idx="184">
                  <c:v>8.3769999999999997E-2</c:v>
                </c:pt>
                <c:pt idx="185">
                  <c:v>7.7700000000000005E-2</c:v>
                </c:pt>
                <c:pt idx="186">
                  <c:v>7.2679999999999995E-2</c:v>
                </c:pt>
                <c:pt idx="187">
                  <c:v>6.8470000000000003E-2</c:v>
                </c:pt>
                <c:pt idx="188">
                  <c:v>6.4890000000000003E-2</c:v>
                </c:pt>
                <c:pt idx="189">
                  <c:v>6.1800000000000001E-2</c:v>
                </c:pt>
                <c:pt idx="190">
                  <c:v>5.9110000000000003E-2</c:v>
                </c:pt>
                <c:pt idx="191">
                  <c:v>5.6750000000000002E-2</c:v>
                </c:pt>
                <c:pt idx="192">
                  <c:v>5.466E-2</c:v>
                </c:pt>
                <c:pt idx="193">
                  <c:v>5.28E-2</c:v>
                </c:pt>
                <c:pt idx="194">
                  <c:v>4.9630000000000001E-2</c:v>
                </c:pt>
                <c:pt idx="195">
                  <c:v>4.6449999999999998E-2</c:v>
                </c:pt>
                <c:pt idx="196">
                  <c:v>4.3900000000000002E-2</c:v>
                </c:pt>
                <c:pt idx="197">
                  <c:v>4.1820000000000003E-2</c:v>
                </c:pt>
                <c:pt idx="198">
                  <c:v>4.0099999999999997E-2</c:v>
                </c:pt>
                <c:pt idx="199">
                  <c:v>3.8640000000000001E-2</c:v>
                </c:pt>
                <c:pt idx="200">
                  <c:v>3.7409999999999999E-2</c:v>
                </c:pt>
                <c:pt idx="201">
                  <c:v>3.6339999999999997E-2</c:v>
                </c:pt>
                <c:pt idx="202">
                  <c:v>3.542E-2</c:v>
                </c:pt>
                <c:pt idx="203">
                  <c:v>3.39E-2</c:v>
                </c:pt>
                <c:pt idx="204">
                  <c:v>3.2710000000000003E-2</c:v>
                </c:pt>
                <c:pt idx="205">
                  <c:v>3.1759999999999997E-2</c:v>
                </c:pt>
                <c:pt idx="206">
                  <c:v>3.099E-2</c:v>
                </c:pt>
                <c:pt idx="207">
                  <c:v>3.0349999999999999E-2</c:v>
                </c:pt>
                <c:pt idx="208">
                  <c:v>2.9829999999999999E-2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srim7Be_C!$F$20:$F$228</c:f>
              <c:numCache>
                <c:formatCode>0.000E+00</c:formatCode>
                <c:ptCount val="209"/>
                <c:pt idx="0">
                  <c:v>0.27750000000000002</c:v>
                </c:pt>
                <c:pt idx="1">
                  <c:v>0.2898</c:v>
                </c:pt>
                <c:pt idx="2">
                  <c:v>0.30059999999999998</c:v>
                </c:pt>
                <c:pt idx="3">
                  <c:v>0.31030000000000002</c:v>
                </c:pt>
                <c:pt idx="4">
                  <c:v>0.31909999999999999</c:v>
                </c:pt>
                <c:pt idx="5">
                  <c:v>0.3271</c:v>
                </c:pt>
                <c:pt idx="6">
                  <c:v>0.33429999999999999</c:v>
                </c:pt>
                <c:pt idx="7">
                  <c:v>0.34100000000000003</c:v>
                </c:pt>
                <c:pt idx="8">
                  <c:v>0.34720000000000001</c:v>
                </c:pt>
                <c:pt idx="9">
                  <c:v>0.35289999999999999</c:v>
                </c:pt>
                <c:pt idx="10">
                  <c:v>0.35820000000000002</c:v>
                </c:pt>
                <c:pt idx="11">
                  <c:v>0.36320000000000002</c:v>
                </c:pt>
                <c:pt idx="12">
                  <c:v>0.37219999999999998</c:v>
                </c:pt>
                <c:pt idx="13">
                  <c:v>0.38200000000000001</c:v>
                </c:pt>
                <c:pt idx="14">
                  <c:v>0.39050000000000001</c:v>
                </c:pt>
                <c:pt idx="15">
                  <c:v>0.39789999999999998</c:v>
                </c:pt>
                <c:pt idx="16">
                  <c:v>0.40439999999999998</c:v>
                </c:pt>
                <c:pt idx="17">
                  <c:v>0.41010000000000002</c:v>
                </c:pt>
                <c:pt idx="18">
                  <c:v>0.4153</c:v>
                </c:pt>
                <c:pt idx="19">
                  <c:v>0.41980000000000001</c:v>
                </c:pt>
                <c:pt idx="20">
                  <c:v>0.4239</c:v>
                </c:pt>
                <c:pt idx="21">
                  <c:v>0.43090000000000001</c:v>
                </c:pt>
                <c:pt idx="22">
                  <c:v>0.43659999999999999</c:v>
                </c:pt>
                <c:pt idx="23">
                  <c:v>0.44130000000000003</c:v>
                </c:pt>
                <c:pt idx="24">
                  <c:v>0.4451</c:v>
                </c:pt>
                <c:pt idx="25">
                  <c:v>0.44829999999999998</c:v>
                </c:pt>
                <c:pt idx="26">
                  <c:v>0.45079999999999998</c:v>
                </c:pt>
                <c:pt idx="27">
                  <c:v>0.45450000000000002</c:v>
                </c:pt>
                <c:pt idx="28">
                  <c:v>0.45679999999999998</c:v>
                </c:pt>
                <c:pt idx="29">
                  <c:v>0.45789999999999997</c:v>
                </c:pt>
                <c:pt idx="30">
                  <c:v>0.45829999999999999</c:v>
                </c:pt>
                <c:pt idx="31">
                  <c:v>0.45800000000000002</c:v>
                </c:pt>
                <c:pt idx="32">
                  <c:v>0.4572</c:v>
                </c:pt>
                <c:pt idx="33">
                  <c:v>0.45610000000000001</c:v>
                </c:pt>
                <c:pt idx="34">
                  <c:v>0.4546</c:v>
                </c:pt>
                <c:pt idx="35">
                  <c:v>0.45290000000000002</c:v>
                </c:pt>
                <c:pt idx="36">
                  <c:v>0.45090000000000002</c:v>
                </c:pt>
                <c:pt idx="37">
                  <c:v>0.44879999999999998</c:v>
                </c:pt>
                <c:pt idx="38">
                  <c:v>0.44429999999999997</c:v>
                </c:pt>
                <c:pt idx="39">
                  <c:v>0.43809999999999999</c:v>
                </c:pt>
                <c:pt idx="40">
                  <c:v>0.43169999999999997</c:v>
                </c:pt>
                <c:pt idx="41">
                  <c:v>0.42520000000000002</c:v>
                </c:pt>
                <c:pt idx="42">
                  <c:v>0.41870000000000002</c:v>
                </c:pt>
                <c:pt idx="43">
                  <c:v>0.41220000000000001</c:v>
                </c:pt>
                <c:pt idx="44">
                  <c:v>0.40579999999999999</c:v>
                </c:pt>
                <c:pt idx="45">
                  <c:v>0.39960000000000001</c:v>
                </c:pt>
                <c:pt idx="46">
                  <c:v>0.39350000000000002</c:v>
                </c:pt>
                <c:pt idx="47">
                  <c:v>0.38179999999999997</c:v>
                </c:pt>
                <c:pt idx="48">
                  <c:v>0.37069999999999997</c:v>
                </c:pt>
                <c:pt idx="49">
                  <c:v>0.36030000000000001</c:v>
                </c:pt>
                <c:pt idx="50">
                  <c:v>0.35049999999999998</c:v>
                </c:pt>
                <c:pt idx="51">
                  <c:v>0.3412</c:v>
                </c:pt>
                <c:pt idx="52">
                  <c:v>0.33250000000000002</c:v>
                </c:pt>
                <c:pt idx="53">
                  <c:v>0.3165</c:v>
                </c:pt>
                <c:pt idx="54">
                  <c:v>0.30220000000000002</c:v>
                </c:pt>
                <c:pt idx="55">
                  <c:v>0.2893</c:v>
                </c:pt>
                <c:pt idx="56">
                  <c:v>0.2777</c:v>
                </c:pt>
                <c:pt idx="57">
                  <c:v>0.2671</c:v>
                </c:pt>
                <c:pt idx="58">
                  <c:v>0.25740000000000002</c:v>
                </c:pt>
                <c:pt idx="59">
                  <c:v>0.2485</c:v>
                </c:pt>
                <c:pt idx="60">
                  <c:v>0.24030000000000001</c:v>
                </c:pt>
                <c:pt idx="61">
                  <c:v>0.23269999999999999</c:v>
                </c:pt>
                <c:pt idx="62">
                  <c:v>0.22570000000000001</c:v>
                </c:pt>
                <c:pt idx="63">
                  <c:v>0.21920000000000001</c:v>
                </c:pt>
                <c:pt idx="64">
                  <c:v>0.20730000000000001</c:v>
                </c:pt>
                <c:pt idx="65">
                  <c:v>0.19439999999999999</c:v>
                </c:pt>
                <c:pt idx="66">
                  <c:v>0.18329999999999999</c:v>
                </c:pt>
                <c:pt idx="67">
                  <c:v>0.1736</c:v>
                </c:pt>
                <c:pt idx="68">
                  <c:v>0.16500000000000001</c:v>
                </c:pt>
                <c:pt idx="69">
                  <c:v>0.1573</c:v>
                </c:pt>
                <c:pt idx="70">
                  <c:v>0.15040000000000001</c:v>
                </c:pt>
                <c:pt idx="71">
                  <c:v>0.14419999999999999</c:v>
                </c:pt>
                <c:pt idx="72">
                  <c:v>0.13850000000000001</c:v>
                </c:pt>
                <c:pt idx="73">
                  <c:v>0.12859999999999999</c:v>
                </c:pt>
                <c:pt idx="74">
                  <c:v>0.1202</c:v>
                </c:pt>
                <c:pt idx="75">
                  <c:v>0.113</c:v>
                </c:pt>
                <c:pt idx="76">
                  <c:v>0.1067</c:v>
                </c:pt>
                <c:pt idx="77">
                  <c:v>0.1011</c:v>
                </c:pt>
                <c:pt idx="78">
                  <c:v>9.6159999999999995E-2</c:v>
                </c:pt>
                <c:pt idx="79">
                  <c:v>8.7760000000000005E-2</c:v>
                </c:pt>
                <c:pt idx="80">
                  <c:v>8.0850000000000005E-2</c:v>
                </c:pt>
                <c:pt idx="81">
                  <c:v>7.5069999999999998E-2</c:v>
                </c:pt>
                <c:pt idx="82">
                  <c:v>7.0150000000000004E-2</c:v>
                </c:pt>
                <c:pt idx="83">
                  <c:v>6.59E-2</c:v>
                </c:pt>
                <c:pt idx="84">
                  <c:v>6.2179999999999999E-2</c:v>
                </c:pt>
                <c:pt idx="85">
                  <c:v>5.8909999999999997E-2</c:v>
                </c:pt>
                <c:pt idx="86">
                  <c:v>5.6000000000000001E-2</c:v>
                </c:pt>
                <c:pt idx="87">
                  <c:v>5.339E-2</c:v>
                </c:pt>
                <c:pt idx="88">
                  <c:v>5.1040000000000002E-2</c:v>
                </c:pt>
                <c:pt idx="89">
                  <c:v>4.8910000000000002E-2</c:v>
                </c:pt>
                <c:pt idx="90">
                  <c:v>4.5190000000000001E-2</c:v>
                </c:pt>
                <c:pt idx="91">
                  <c:v>4.1329999999999999E-2</c:v>
                </c:pt>
                <c:pt idx="92">
                  <c:v>3.814E-2</c:v>
                </c:pt>
                <c:pt idx="93">
                  <c:v>3.5439999999999999E-2</c:v>
                </c:pt>
                <c:pt idx="94">
                  <c:v>3.3140000000000003E-2</c:v>
                </c:pt>
                <c:pt idx="95">
                  <c:v>3.1140000000000001E-2</c:v>
                </c:pt>
                <c:pt idx="96">
                  <c:v>2.9389999999999999E-2</c:v>
                </c:pt>
                <c:pt idx="97">
                  <c:v>2.784E-2</c:v>
                </c:pt>
                <c:pt idx="98">
                  <c:v>2.6460000000000001E-2</c:v>
                </c:pt>
                <c:pt idx="99">
                  <c:v>2.41E-2</c:v>
                </c:pt>
                <c:pt idx="100">
                  <c:v>2.2159999999999999E-2</c:v>
                </c:pt>
                <c:pt idx="101">
                  <c:v>2.0539999999999999E-2</c:v>
                </c:pt>
                <c:pt idx="102">
                  <c:v>1.915E-2</c:v>
                </c:pt>
                <c:pt idx="103">
                  <c:v>1.7950000000000001E-2</c:v>
                </c:pt>
                <c:pt idx="104">
                  <c:v>1.6910000000000001E-2</c:v>
                </c:pt>
                <c:pt idx="105">
                  <c:v>1.5169999999999999E-2</c:v>
                </c:pt>
                <c:pt idx="106">
                  <c:v>1.3769999999999999E-2</c:v>
                </c:pt>
                <c:pt idx="107">
                  <c:v>1.2630000000000001E-2</c:v>
                </c:pt>
                <c:pt idx="108">
                  <c:v>1.1679999999999999E-2</c:v>
                </c:pt>
                <c:pt idx="109">
                  <c:v>1.0869999999999999E-2</c:v>
                </c:pt>
                <c:pt idx="110">
                  <c:v>1.017E-2</c:v>
                </c:pt>
                <c:pt idx="111">
                  <c:v>9.5589999999999998E-3</c:v>
                </c:pt>
                <c:pt idx="112">
                  <c:v>9.0240000000000008E-3</c:v>
                </c:pt>
                <c:pt idx="113">
                  <c:v>8.5500000000000003E-3</c:v>
                </c:pt>
                <c:pt idx="114">
                  <c:v>8.1270000000000005E-3</c:v>
                </c:pt>
                <c:pt idx="115">
                  <c:v>7.7460000000000003E-3</c:v>
                </c:pt>
                <c:pt idx="116">
                  <c:v>7.0889999999999998E-3</c:v>
                </c:pt>
                <c:pt idx="117">
                  <c:v>6.4180000000000001E-3</c:v>
                </c:pt>
                <c:pt idx="118">
                  <c:v>5.8700000000000002E-3</c:v>
                </c:pt>
                <c:pt idx="119">
                  <c:v>5.4140000000000004E-3</c:v>
                </c:pt>
                <c:pt idx="120">
                  <c:v>5.0270000000000002E-3</c:v>
                </c:pt>
                <c:pt idx="121">
                  <c:v>4.6950000000000004E-3</c:v>
                </c:pt>
                <c:pt idx="122">
                  <c:v>4.4070000000000003E-3</c:v>
                </c:pt>
                <c:pt idx="123">
                  <c:v>4.1539999999999997E-3</c:v>
                </c:pt>
                <c:pt idx="124">
                  <c:v>3.9300000000000003E-3</c:v>
                </c:pt>
                <c:pt idx="125">
                  <c:v>3.552E-3</c:v>
                </c:pt>
                <c:pt idx="126">
                  <c:v>3.2439999999999999E-3</c:v>
                </c:pt>
                <c:pt idx="127">
                  <c:v>2.9870000000000001E-3</c:v>
                </c:pt>
                <c:pt idx="128">
                  <c:v>2.7699999999999999E-3</c:v>
                </c:pt>
                <c:pt idx="129">
                  <c:v>2.5850000000000001E-3</c:v>
                </c:pt>
                <c:pt idx="130">
                  <c:v>2.4239999999999999E-3</c:v>
                </c:pt>
                <c:pt idx="131">
                  <c:v>2.1580000000000002E-3</c:v>
                </c:pt>
                <c:pt idx="132">
                  <c:v>1.9469999999999999E-3</c:v>
                </c:pt>
                <c:pt idx="133">
                  <c:v>1.776E-3</c:v>
                </c:pt>
                <c:pt idx="134">
                  <c:v>1.6329999999999999E-3</c:v>
                </c:pt>
                <c:pt idx="135">
                  <c:v>1.513E-3</c:v>
                </c:pt>
                <c:pt idx="136">
                  <c:v>1.4109999999999999E-3</c:v>
                </c:pt>
                <c:pt idx="137">
                  <c:v>1.322E-3</c:v>
                </c:pt>
                <c:pt idx="138">
                  <c:v>1.2440000000000001E-3</c:v>
                </c:pt>
                <c:pt idx="139">
                  <c:v>1.175E-3</c:v>
                </c:pt>
                <c:pt idx="140">
                  <c:v>1.114E-3</c:v>
                </c:pt>
                <c:pt idx="141">
                  <c:v>1.059E-3</c:v>
                </c:pt>
                <c:pt idx="142">
                  <c:v>9.6460000000000003E-4</c:v>
                </c:pt>
                <c:pt idx="143">
                  <c:v>8.6899999999999998E-4</c:v>
                </c:pt>
                <c:pt idx="144">
                  <c:v>7.9140000000000005E-4</c:v>
                </c:pt>
                <c:pt idx="145">
                  <c:v>7.2709999999999995E-4</c:v>
                </c:pt>
                <c:pt idx="146">
                  <c:v>6.7290000000000004E-4</c:v>
                </c:pt>
                <c:pt idx="147">
                  <c:v>6.2660000000000005E-4</c:v>
                </c:pt>
                <c:pt idx="148">
                  <c:v>5.865E-4</c:v>
                </c:pt>
                <c:pt idx="149">
                  <c:v>5.5150000000000002E-4</c:v>
                </c:pt>
                <c:pt idx="150">
                  <c:v>5.2059999999999997E-4</c:v>
                </c:pt>
                <c:pt idx="151">
                  <c:v>4.685E-4</c:v>
                </c:pt>
                <c:pt idx="152">
                  <c:v>4.2630000000000001E-4</c:v>
                </c:pt>
                <c:pt idx="153">
                  <c:v>3.9140000000000003E-4</c:v>
                </c:pt>
                <c:pt idx="154">
                  <c:v>3.6200000000000002E-4</c:v>
                </c:pt>
                <c:pt idx="155">
                  <c:v>3.368E-4</c:v>
                </c:pt>
                <c:pt idx="156">
                  <c:v>3.1510000000000002E-4</c:v>
                </c:pt>
                <c:pt idx="157">
                  <c:v>2.7940000000000002E-4</c:v>
                </c:pt>
                <c:pt idx="158">
                  <c:v>2.5119999999999998E-4</c:v>
                </c:pt>
                <c:pt idx="159">
                  <c:v>2.284E-4</c:v>
                </c:pt>
                <c:pt idx="160">
                  <c:v>2.096E-4</c:v>
                </c:pt>
                <c:pt idx="161">
                  <c:v>1.9369999999999999E-4</c:v>
                </c:pt>
                <c:pt idx="162">
                  <c:v>1.8019999999999999E-4</c:v>
                </c:pt>
                <c:pt idx="163">
                  <c:v>1.685E-4</c:v>
                </c:pt>
                <c:pt idx="164">
                  <c:v>1.582E-4</c:v>
                </c:pt>
                <c:pt idx="165">
                  <c:v>1.4919999999999999E-4</c:v>
                </c:pt>
                <c:pt idx="166">
                  <c:v>1.4129999999999999E-4</c:v>
                </c:pt>
                <c:pt idx="167">
                  <c:v>1.3410000000000001E-4</c:v>
                </c:pt>
                <c:pt idx="168">
                  <c:v>1.219E-4</c:v>
                </c:pt>
                <c:pt idx="169">
                  <c:v>1.0950000000000001E-4</c:v>
                </c:pt>
                <c:pt idx="170">
                  <c:v>9.9450000000000005E-5</c:v>
                </c:pt>
                <c:pt idx="171">
                  <c:v>9.1169999999999996E-5</c:v>
                </c:pt>
                <c:pt idx="172">
                  <c:v>8.4209999999999995E-5</c:v>
                </c:pt>
                <c:pt idx="173">
                  <c:v>7.8269999999999994E-5</c:v>
                </c:pt>
                <c:pt idx="174">
                  <c:v>7.3150000000000003E-5</c:v>
                </c:pt>
                <c:pt idx="175">
                  <c:v>6.868E-5</c:v>
                </c:pt>
                <c:pt idx="176">
                  <c:v>6.4739999999999993E-5</c:v>
                </c:pt>
                <c:pt idx="177">
                  <c:v>5.8119999999999999E-5</c:v>
                </c:pt>
                <c:pt idx="178">
                  <c:v>5.2769999999999998E-5</c:v>
                </c:pt>
                <c:pt idx="179">
                  <c:v>4.8359999999999998E-5</c:v>
                </c:pt>
                <c:pt idx="180">
                  <c:v>4.4650000000000001E-5</c:v>
                </c:pt>
                <c:pt idx="181">
                  <c:v>4.1480000000000003E-5</c:v>
                </c:pt>
                <c:pt idx="182">
                  <c:v>3.875E-5</c:v>
                </c:pt>
                <c:pt idx="183">
                  <c:v>3.4270000000000002E-5</c:v>
                </c:pt>
                <c:pt idx="184">
                  <c:v>3.0750000000000002E-5</c:v>
                </c:pt>
                <c:pt idx="185">
                  <c:v>2.7909999999999999E-5</c:v>
                </c:pt>
                <c:pt idx="186">
                  <c:v>2.5559999999999999E-5</c:v>
                </c:pt>
                <c:pt idx="187">
                  <c:v>2.3589999999999999E-5</c:v>
                </c:pt>
                <c:pt idx="188">
                  <c:v>2.1909999999999999E-5</c:v>
                </c:pt>
                <c:pt idx="189">
                  <c:v>2.0460000000000001E-5</c:v>
                </c:pt>
                <c:pt idx="190">
                  <c:v>1.9199999999999999E-5</c:v>
                </c:pt>
                <c:pt idx="191">
                  <c:v>1.8090000000000001E-5</c:v>
                </c:pt>
                <c:pt idx="192">
                  <c:v>1.7099999999999999E-5</c:v>
                </c:pt>
                <c:pt idx="193">
                  <c:v>1.6220000000000001E-5</c:v>
                </c:pt>
                <c:pt idx="194">
                  <c:v>1.472E-5</c:v>
                </c:pt>
                <c:pt idx="195">
                  <c:v>1.3200000000000001E-5</c:v>
                </c:pt>
                <c:pt idx="196">
                  <c:v>1.1970000000000001E-5</c:v>
                </c:pt>
                <c:pt idx="197">
                  <c:v>1.096E-5</c:v>
                </c:pt>
                <c:pt idx="198">
                  <c:v>1.011E-5</c:v>
                </c:pt>
                <c:pt idx="199">
                  <c:v>9.3840000000000003E-6</c:v>
                </c:pt>
                <c:pt idx="200">
                  <c:v>8.7600000000000008E-6</c:v>
                </c:pt>
                <c:pt idx="201">
                  <c:v>8.2169999999999994E-6</c:v>
                </c:pt>
                <c:pt idx="202">
                  <c:v>7.7389999999999999E-6</c:v>
                </c:pt>
                <c:pt idx="203">
                  <c:v>6.9360000000000002E-6</c:v>
                </c:pt>
                <c:pt idx="204">
                  <c:v>6.2890000000000003E-6</c:v>
                </c:pt>
                <c:pt idx="205">
                  <c:v>5.755E-6</c:v>
                </c:pt>
                <c:pt idx="206">
                  <c:v>5.3070000000000002E-6</c:v>
                </c:pt>
                <c:pt idx="207">
                  <c:v>4.9259999999999999E-6</c:v>
                </c:pt>
                <c:pt idx="208">
                  <c:v>4.5979999999999999E-6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srim7Be_C!$G$20:$G$228</c:f>
              <c:numCache>
                <c:formatCode>0.000E+00</c:formatCode>
                <c:ptCount val="209"/>
                <c:pt idx="0">
                  <c:v>0.32557000000000003</c:v>
                </c:pt>
                <c:pt idx="1">
                  <c:v>0.34118999999999999</c:v>
                </c:pt>
                <c:pt idx="2">
                  <c:v>0.35510999999999998</c:v>
                </c:pt>
                <c:pt idx="3">
                  <c:v>0.36776000000000003</c:v>
                </c:pt>
                <c:pt idx="4">
                  <c:v>0.37935999999999998</c:v>
                </c:pt>
                <c:pt idx="5">
                  <c:v>0.39004</c:v>
                </c:pt>
                <c:pt idx="6">
                  <c:v>0.39981</c:v>
                </c:pt>
                <c:pt idx="7">
                  <c:v>0.40898000000000001</c:v>
                </c:pt>
                <c:pt idx="8">
                  <c:v>0.41757</c:v>
                </c:pt>
                <c:pt idx="9">
                  <c:v>0.42557999999999996</c:v>
                </c:pt>
                <c:pt idx="10">
                  <c:v>0.43310999999999999</c:v>
                </c:pt>
                <c:pt idx="11">
                  <c:v>0.44029000000000001</c:v>
                </c:pt>
                <c:pt idx="12">
                  <c:v>0.45344999999999996</c:v>
                </c:pt>
                <c:pt idx="13">
                  <c:v>0.46818000000000004</c:v>
                </c:pt>
                <c:pt idx="14">
                  <c:v>0.48135</c:v>
                </c:pt>
                <c:pt idx="15">
                  <c:v>0.49317999999999995</c:v>
                </c:pt>
                <c:pt idx="16">
                  <c:v>0.50391999999999992</c:v>
                </c:pt>
                <c:pt idx="17">
                  <c:v>0.51370000000000005</c:v>
                </c:pt>
                <c:pt idx="18">
                  <c:v>0.52280000000000004</c:v>
                </c:pt>
                <c:pt idx="19">
                  <c:v>0.53110000000000002</c:v>
                </c:pt>
                <c:pt idx="20">
                  <c:v>0.53879999999999995</c:v>
                </c:pt>
                <c:pt idx="21">
                  <c:v>0.55279999999999996</c:v>
                </c:pt>
                <c:pt idx="22">
                  <c:v>0.56509999999999994</c:v>
                </c:pt>
                <c:pt idx="23">
                  <c:v>0.57600000000000007</c:v>
                </c:pt>
                <c:pt idx="24">
                  <c:v>0.58579999999999999</c:v>
                </c:pt>
                <c:pt idx="25">
                  <c:v>0.5948</c:v>
                </c:pt>
                <c:pt idx="26">
                  <c:v>0.6028</c:v>
                </c:pt>
                <c:pt idx="27">
                  <c:v>0.61699999999999999</c:v>
                </c:pt>
                <c:pt idx="28">
                  <c:v>0.62919999999999998</c:v>
                </c:pt>
                <c:pt idx="29">
                  <c:v>0.63959999999999995</c:v>
                </c:pt>
                <c:pt idx="30">
                  <c:v>0.64890000000000003</c:v>
                </c:pt>
                <c:pt idx="31">
                  <c:v>0.65700000000000003</c:v>
                </c:pt>
                <c:pt idx="32">
                  <c:v>0.66439999999999999</c:v>
                </c:pt>
                <c:pt idx="33">
                  <c:v>0.67110000000000003</c:v>
                </c:pt>
                <c:pt idx="34">
                  <c:v>0.67710000000000004</c:v>
                </c:pt>
                <c:pt idx="35">
                  <c:v>0.68270000000000008</c:v>
                </c:pt>
                <c:pt idx="36">
                  <c:v>0.68779999999999997</c:v>
                </c:pt>
                <c:pt idx="37">
                  <c:v>0.69259999999999999</c:v>
                </c:pt>
                <c:pt idx="38">
                  <c:v>0.70130000000000003</c:v>
                </c:pt>
                <c:pt idx="39">
                  <c:v>0.71060000000000001</c:v>
                </c:pt>
                <c:pt idx="40">
                  <c:v>0.71899999999999997</c:v>
                </c:pt>
                <c:pt idx="41">
                  <c:v>0.72650000000000003</c:v>
                </c:pt>
                <c:pt idx="42">
                  <c:v>0.73340000000000005</c:v>
                </c:pt>
                <c:pt idx="43">
                  <c:v>0.73970000000000002</c:v>
                </c:pt>
                <c:pt idx="44">
                  <c:v>0.74570000000000003</c:v>
                </c:pt>
                <c:pt idx="45">
                  <c:v>0.75140000000000007</c:v>
                </c:pt>
                <c:pt idx="46">
                  <c:v>0.75690000000000002</c:v>
                </c:pt>
                <c:pt idx="47">
                  <c:v>0.76719999999999999</c:v>
                </c:pt>
                <c:pt idx="48">
                  <c:v>0.77699999999999991</c:v>
                </c:pt>
                <c:pt idx="49">
                  <c:v>0.78639999999999999</c:v>
                </c:pt>
                <c:pt idx="50">
                  <c:v>0.79559999999999997</c:v>
                </c:pt>
                <c:pt idx="51">
                  <c:v>0.8044</c:v>
                </c:pt>
                <c:pt idx="52">
                  <c:v>0.81320000000000003</c:v>
                </c:pt>
                <c:pt idx="53">
                  <c:v>0.83040000000000003</c:v>
                </c:pt>
                <c:pt idx="54">
                  <c:v>0.84730000000000005</c:v>
                </c:pt>
                <c:pt idx="55">
                  <c:v>0.8639</c:v>
                </c:pt>
                <c:pt idx="56">
                  <c:v>0.88030000000000008</c:v>
                </c:pt>
                <c:pt idx="57">
                  <c:v>0.89649999999999996</c:v>
                </c:pt>
                <c:pt idx="58">
                  <c:v>0.91250000000000009</c:v>
                </c:pt>
                <c:pt idx="59">
                  <c:v>0.9282999999999999</c:v>
                </c:pt>
                <c:pt idx="60">
                  <c:v>0.91930000000000001</c:v>
                </c:pt>
                <c:pt idx="61">
                  <c:v>0.91590000000000005</c:v>
                </c:pt>
                <c:pt idx="62">
                  <c:v>0.91680000000000006</c:v>
                </c:pt>
                <c:pt idx="63">
                  <c:v>0.92100000000000004</c:v>
                </c:pt>
                <c:pt idx="64">
                  <c:v>0.93640000000000001</c:v>
                </c:pt>
                <c:pt idx="65">
                  <c:v>0.96440000000000003</c:v>
                </c:pt>
                <c:pt idx="66">
                  <c:v>0.99790000000000001</c:v>
                </c:pt>
                <c:pt idx="67">
                  <c:v>1.0343</c:v>
                </c:pt>
                <c:pt idx="68">
                  <c:v>1.0719000000000001</c:v>
                </c:pt>
                <c:pt idx="69">
                  <c:v>1.1095999999999999</c:v>
                </c:pt>
                <c:pt idx="70">
                  <c:v>1.1469</c:v>
                </c:pt>
                <c:pt idx="71">
                  <c:v>1.1831999999999998</c:v>
                </c:pt>
                <c:pt idx="72">
                  <c:v>1.2185000000000001</c:v>
                </c:pt>
                <c:pt idx="73">
                  <c:v>1.2856000000000001</c:v>
                </c:pt>
                <c:pt idx="74">
                  <c:v>1.3462000000000001</c:v>
                </c:pt>
                <c:pt idx="75">
                  <c:v>1.4019999999999999</c:v>
                </c:pt>
                <c:pt idx="76">
                  <c:v>1.4527000000000001</c:v>
                </c:pt>
                <c:pt idx="77">
                  <c:v>1.4970999999999999</c:v>
                </c:pt>
                <c:pt idx="78">
                  <c:v>1.53816</c:v>
                </c:pt>
                <c:pt idx="79">
                  <c:v>1.60876</c:v>
                </c:pt>
                <c:pt idx="80">
                  <c:v>1.6668500000000002</c:v>
                </c:pt>
                <c:pt idx="81">
                  <c:v>1.71807</c:v>
                </c:pt>
                <c:pt idx="82">
                  <c:v>1.76515</c:v>
                </c:pt>
                <c:pt idx="83">
                  <c:v>1.8099000000000001</c:v>
                </c:pt>
                <c:pt idx="84">
                  <c:v>1.8531799999999998</c:v>
                </c:pt>
                <c:pt idx="85">
                  <c:v>1.89591</c:v>
                </c:pt>
                <c:pt idx="86">
                  <c:v>1.9379999999999999</c:v>
                </c:pt>
                <c:pt idx="87">
                  <c:v>1.98139</c:v>
                </c:pt>
                <c:pt idx="88">
                  <c:v>2.0240400000000003</c:v>
                </c:pt>
                <c:pt idx="89">
                  <c:v>2.0669099999999996</c:v>
                </c:pt>
                <c:pt idx="90">
                  <c:v>2.15219</c:v>
                </c:pt>
                <c:pt idx="91">
                  <c:v>2.2573300000000001</c:v>
                </c:pt>
                <c:pt idx="92">
                  <c:v>2.3601399999999999</c:v>
                </c:pt>
                <c:pt idx="93">
                  <c:v>2.4604399999999997</c:v>
                </c:pt>
                <c:pt idx="94">
                  <c:v>2.5581399999999999</c:v>
                </c:pt>
                <c:pt idx="95">
                  <c:v>2.6531400000000001</c:v>
                </c:pt>
                <c:pt idx="96">
                  <c:v>2.74539</c:v>
                </c:pt>
                <c:pt idx="97">
                  <c:v>2.8338399999999999</c:v>
                </c:pt>
                <c:pt idx="98">
                  <c:v>2.9204600000000003</c:v>
                </c:pt>
                <c:pt idx="99">
                  <c:v>3.0831</c:v>
                </c:pt>
                <c:pt idx="100">
                  <c:v>3.23516</c:v>
                </c:pt>
                <c:pt idx="101">
                  <c:v>3.3745400000000001</c:v>
                </c:pt>
                <c:pt idx="102">
                  <c:v>3.5041500000000001</c:v>
                </c:pt>
                <c:pt idx="103">
                  <c:v>3.6229499999999999</c:v>
                </c:pt>
                <c:pt idx="104">
                  <c:v>3.7319100000000001</c:v>
                </c:pt>
                <c:pt idx="105">
                  <c:v>3.9221699999999999</c:v>
                </c:pt>
                <c:pt idx="106">
                  <c:v>4.0797699999999999</c:v>
                </c:pt>
                <c:pt idx="107">
                  <c:v>4.2086299999999994</c:v>
                </c:pt>
                <c:pt idx="108">
                  <c:v>4.3136799999999997</c:v>
                </c:pt>
                <c:pt idx="109">
                  <c:v>4.3978699999999993</c:v>
                </c:pt>
                <c:pt idx="110">
                  <c:v>4.4631699999999999</c:v>
                </c:pt>
                <c:pt idx="111">
                  <c:v>4.5135589999999999</c:v>
                </c:pt>
                <c:pt idx="112">
                  <c:v>4.551024</c:v>
                </c:pt>
                <c:pt idx="113">
                  <c:v>4.5775499999999996</c:v>
                </c:pt>
                <c:pt idx="114">
                  <c:v>4.5941270000000003</c:v>
                </c:pt>
                <c:pt idx="115">
                  <c:v>4.6027459999999998</c:v>
                </c:pt>
                <c:pt idx="116">
                  <c:v>4.601089</c:v>
                </c:pt>
                <c:pt idx="117">
                  <c:v>4.5714180000000004</c:v>
                </c:pt>
                <c:pt idx="118">
                  <c:v>4.5208699999999995</c:v>
                </c:pt>
                <c:pt idx="119">
                  <c:v>4.457414</c:v>
                </c:pt>
                <c:pt idx="120">
                  <c:v>4.3870269999999998</c:v>
                </c:pt>
                <c:pt idx="121">
                  <c:v>4.3106949999999999</c:v>
                </c:pt>
                <c:pt idx="122">
                  <c:v>4.2324069999999994</c:v>
                </c:pt>
                <c:pt idx="123">
                  <c:v>4.1531539999999998</c:v>
                </c:pt>
                <c:pt idx="124">
                  <c:v>4.0749300000000002</c:v>
                </c:pt>
                <c:pt idx="125">
                  <c:v>3.9215520000000001</c:v>
                </c:pt>
                <c:pt idx="126">
                  <c:v>3.7752439999999998</c:v>
                </c:pt>
                <c:pt idx="127">
                  <c:v>3.6379869999999999</c:v>
                </c:pt>
                <c:pt idx="128">
                  <c:v>3.5087699999999997</c:v>
                </c:pt>
                <c:pt idx="129">
                  <c:v>3.388585</c:v>
                </c:pt>
                <c:pt idx="130">
                  <c:v>3.276424</c:v>
                </c:pt>
                <c:pt idx="131">
                  <c:v>3.0721579999999999</c:v>
                </c:pt>
                <c:pt idx="132">
                  <c:v>2.8929469999999999</c:v>
                </c:pt>
                <c:pt idx="133">
                  <c:v>2.7347760000000001</c:v>
                </c:pt>
                <c:pt idx="134">
                  <c:v>2.5926330000000002</c:v>
                </c:pt>
                <c:pt idx="135">
                  <c:v>2.4645130000000002</c:v>
                </c:pt>
                <c:pt idx="136">
                  <c:v>2.3494109999999999</c:v>
                </c:pt>
                <c:pt idx="137">
                  <c:v>2.243322</c:v>
                </c:pt>
                <c:pt idx="138">
                  <c:v>2.1622439999999998</c:v>
                </c:pt>
                <c:pt idx="139">
                  <c:v>2.077175</c:v>
                </c:pt>
                <c:pt idx="140">
                  <c:v>1.9901140000000002</c:v>
                </c:pt>
                <c:pt idx="141">
                  <c:v>1.9170589999999998</c:v>
                </c:pt>
                <c:pt idx="142">
                  <c:v>1.7859646</c:v>
                </c:pt>
                <c:pt idx="143">
                  <c:v>1.6448689999999999</c:v>
                </c:pt>
                <c:pt idx="144">
                  <c:v>1.5227914</c:v>
                </c:pt>
                <c:pt idx="145">
                  <c:v>1.4177271</c:v>
                </c:pt>
                <c:pt idx="146">
                  <c:v>1.3246729000000002</c:v>
                </c:pt>
                <c:pt idx="147">
                  <c:v>1.2426265999999999</c:v>
                </c:pt>
                <c:pt idx="148">
                  <c:v>1.1705865</c:v>
                </c:pt>
                <c:pt idx="149">
                  <c:v>1.1055515</c:v>
                </c:pt>
                <c:pt idx="150">
                  <c:v>1.0465206</c:v>
                </c:pt>
                <c:pt idx="151">
                  <c:v>0.94616849999999997</c:v>
                </c:pt>
                <c:pt idx="152">
                  <c:v>0.86312630000000001</c:v>
                </c:pt>
                <c:pt idx="153">
                  <c:v>0.79379140000000004</c:v>
                </c:pt>
                <c:pt idx="154">
                  <c:v>0.73526199999999997</c:v>
                </c:pt>
                <c:pt idx="155">
                  <c:v>0.68533680000000008</c:v>
                </c:pt>
                <c:pt idx="156">
                  <c:v>0.64241510000000002</c:v>
                </c:pt>
                <c:pt idx="157">
                  <c:v>0.57287940000000004</c:v>
                </c:pt>
                <c:pt idx="158">
                  <c:v>0.51925120000000002</c:v>
                </c:pt>
                <c:pt idx="159">
                  <c:v>0.47682840000000004</c:v>
                </c:pt>
                <c:pt idx="160">
                  <c:v>0.4425096</c:v>
                </c:pt>
                <c:pt idx="161">
                  <c:v>0.41409370000000001</c:v>
                </c:pt>
                <c:pt idx="162">
                  <c:v>0.3899802</c:v>
                </c:pt>
                <c:pt idx="163">
                  <c:v>0.36906850000000002</c:v>
                </c:pt>
                <c:pt idx="164">
                  <c:v>0.35055819999999999</c:v>
                </c:pt>
                <c:pt idx="165">
                  <c:v>0.33374920000000002</c:v>
                </c:pt>
                <c:pt idx="166">
                  <c:v>0.3182413</c:v>
                </c:pt>
                <c:pt idx="167">
                  <c:v>0.30363410000000002</c:v>
                </c:pt>
                <c:pt idx="168">
                  <c:v>0.27612190000000003</c:v>
                </c:pt>
                <c:pt idx="169">
                  <c:v>0.24840950000000001</c:v>
                </c:pt>
                <c:pt idx="170">
                  <c:v>0.22789945</c:v>
                </c:pt>
                <c:pt idx="171">
                  <c:v>0.21079117</c:v>
                </c:pt>
                <c:pt idx="172">
                  <c:v>0.19638421</c:v>
                </c:pt>
                <c:pt idx="173">
                  <c:v>0.18407826999999999</c:v>
                </c:pt>
                <c:pt idx="174">
                  <c:v>0.17337315</c:v>
                </c:pt>
                <c:pt idx="175">
                  <c:v>0.16406867999999999</c:v>
                </c:pt>
                <c:pt idx="176">
                  <c:v>0.15576474000000001</c:v>
                </c:pt>
                <c:pt idx="177">
                  <c:v>0.14185812</c:v>
                </c:pt>
                <c:pt idx="178">
                  <c:v>0.13065277</c:v>
                </c:pt>
                <c:pt idx="179">
                  <c:v>0.12124836</c:v>
                </c:pt>
                <c:pt idx="180">
                  <c:v>0.11344464999999999</c:v>
                </c:pt>
                <c:pt idx="181">
                  <c:v>0.10664148</c:v>
                </c:pt>
                <c:pt idx="182">
                  <c:v>0.10083875</c:v>
                </c:pt>
                <c:pt idx="183">
                  <c:v>9.1324269999999999E-2</c:v>
                </c:pt>
                <c:pt idx="184">
                  <c:v>8.3800749999999993E-2</c:v>
                </c:pt>
                <c:pt idx="185">
                  <c:v>7.7727910000000011E-2</c:v>
                </c:pt>
                <c:pt idx="186">
                  <c:v>7.2705559999999989E-2</c:v>
                </c:pt>
                <c:pt idx="187">
                  <c:v>6.8493590000000007E-2</c:v>
                </c:pt>
                <c:pt idx="188">
                  <c:v>6.4911910000000003E-2</c:v>
                </c:pt>
                <c:pt idx="189">
                  <c:v>6.1820460000000001E-2</c:v>
                </c:pt>
                <c:pt idx="190">
                  <c:v>5.91292E-2</c:v>
                </c:pt>
                <c:pt idx="191">
                  <c:v>5.676809E-2</c:v>
                </c:pt>
                <c:pt idx="192">
                  <c:v>5.4677099999999999E-2</c:v>
                </c:pt>
                <c:pt idx="193">
                  <c:v>5.2816219999999997E-2</c:v>
                </c:pt>
                <c:pt idx="194">
                  <c:v>4.9644720000000003E-2</c:v>
                </c:pt>
                <c:pt idx="195">
                  <c:v>4.6463199999999996E-2</c:v>
                </c:pt>
                <c:pt idx="196">
                  <c:v>4.3911970000000002E-2</c:v>
                </c:pt>
                <c:pt idx="197">
                  <c:v>4.183096E-2</c:v>
                </c:pt>
                <c:pt idx="198">
                  <c:v>4.0110109999999997E-2</c:v>
                </c:pt>
                <c:pt idx="199">
                  <c:v>3.8649384000000002E-2</c:v>
                </c:pt>
                <c:pt idx="200">
                  <c:v>3.7418759999999995E-2</c:v>
                </c:pt>
                <c:pt idx="201">
                  <c:v>3.6348216999999995E-2</c:v>
                </c:pt>
                <c:pt idx="202">
                  <c:v>3.5427739E-2</c:v>
                </c:pt>
                <c:pt idx="203">
                  <c:v>3.3906935999999999E-2</c:v>
                </c:pt>
                <c:pt idx="204">
                  <c:v>3.2716289000000003E-2</c:v>
                </c:pt>
                <c:pt idx="205">
                  <c:v>3.1765755E-2</c:v>
                </c:pt>
                <c:pt idx="206">
                  <c:v>3.0995307E-2</c:v>
                </c:pt>
                <c:pt idx="207">
                  <c:v>3.0354925999999997E-2</c:v>
                </c:pt>
                <c:pt idx="208">
                  <c:v>2.9834598E-2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73064"/>
        <c:axId val="479971104"/>
      </c:scatterChart>
      <c:valAx>
        <c:axId val="4799730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71104"/>
        <c:crosses val="autoZero"/>
        <c:crossBetween val="midCat"/>
        <c:majorUnit val="10"/>
      </c:valAx>
      <c:valAx>
        <c:axId val="47997110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730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52570155997"/>
          <c:y val="0.7077779645757877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srim7Be_C!$P$5</c:f>
          <c:strCache>
            <c:ptCount val="1"/>
            <c:pt idx="0">
              <c:v>srim7Be_C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srim7Be_C!$D$20:$D$228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srim7Be_C!$J$20:$J$228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2.5999999999999999E-3</c:v>
                </c:pt>
                <c:pt idx="22">
                  <c:v>2.8E-3</c:v>
                </c:pt>
                <c:pt idx="23">
                  <c:v>3.0999999999999999E-3</c:v>
                </c:pt>
                <c:pt idx="24">
                  <c:v>3.3E-3</c:v>
                </c:pt>
                <c:pt idx="25">
                  <c:v>3.5000000000000005E-3</c:v>
                </c:pt>
                <c:pt idx="26">
                  <c:v>3.6999999999999997E-3</c:v>
                </c:pt>
                <c:pt idx="27">
                  <c:v>4.1000000000000003E-3</c:v>
                </c:pt>
                <c:pt idx="28">
                  <c:v>4.5999999999999999E-3</c:v>
                </c:pt>
                <c:pt idx="29">
                  <c:v>5.0000000000000001E-3</c:v>
                </c:pt>
                <c:pt idx="30">
                  <c:v>5.4000000000000003E-3</c:v>
                </c:pt>
                <c:pt idx="31">
                  <c:v>5.8000000000000005E-3</c:v>
                </c:pt>
                <c:pt idx="32">
                  <c:v>6.1999999999999998E-3</c:v>
                </c:pt>
                <c:pt idx="33">
                  <c:v>6.7000000000000002E-3</c:v>
                </c:pt>
                <c:pt idx="34">
                  <c:v>7.0999999999999995E-3</c:v>
                </c:pt>
                <c:pt idx="35">
                  <c:v>7.4999999999999997E-3</c:v>
                </c:pt>
                <c:pt idx="36">
                  <c:v>7.9000000000000008E-3</c:v>
                </c:pt>
                <c:pt idx="37">
                  <c:v>8.3000000000000001E-3</c:v>
                </c:pt>
                <c:pt idx="38">
                  <c:v>9.1000000000000004E-3</c:v>
                </c:pt>
                <c:pt idx="39">
                  <c:v>1.0199999999999999E-2</c:v>
                </c:pt>
                <c:pt idx="40">
                  <c:v>1.12E-2</c:v>
                </c:pt>
                <c:pt idx="41">
                  <c:v>1.2199999999999999E-2</c:v>
                </c:pt>
                <c:pt idx="42">
                  <c:v>1.3300000000000001E-2</c:v>
                </c:pt>
                <c:pt idx="43">
                  <c:v>1.4299999999999998E-2</c:v>
                </c:pt>
                <c:pt idx="44">
                  <c:v>1.54E-2</c:v>
                </c:pt>
                <c:pt idx="45">
                  <c:v>1.6400000000000001E-2</c:v>
                </c:pt>
                <c:pt idx="46">
                  <c:v>1.7399999999999999E-2</c:v>
                </c:pt>
                <c:pt idx="47">
                  <c:v>1.95E-2</c:v>
                </c:pt>
                <c:pt idx="48">
                  <c:v>2.1600000000000001E-2</c:v>
                </c:pt>
                <c:pt idx="49">
                  <c:v>2.3699999999999999E-2</c:v>
                </c:pt>
                <c:pt idx="50">
                  <c:v>2.58E-2</c:v>
                </c:pt>
                <c:pt idx="51">
                  <c:v>2.7800000000000002E-2</c:v>
                </c:pt>
                <c:pt idx="52">
                  <c:v>2.9899999999999999E-2</c:v>
                </c:pt>
                <c:pt idx="53">
                  <c:v>3.4000000000000002E-2</c:v>
                </c:pt>
                <c:pt idx="54">
                  <c:v>3.8100000000000002E-2</c:v>
                </c:pt>
                <c:pt idx="55">
                  <c:v>4.2200000000000001E-2</c:v>
                </c:pt>
                <c:pt idx="56">
                  <c:v>4.6200000000000005E-2</c:v>
                </c:pt>
                <c:pt idx="57">
                  <c:v>5.0200000000000002E-2</c:v>
                </c:pt>
                <c:pt idx="58">
                  <c:v>5.4200000000000005E-2</c:v>
                </c:pt>
                <c:pt idx="59">
                  <c:v>5.8099999999999999E-2</c:v>
                </c:pt>
                <c:pt idx="60">
                  <c:v>6.2100000000000002E-2</c:v>
                </c:pt>
                <c:pt idx="61">
                  <c:v>6.6100000000000006E-2</c:v>
                </c:pt>
                <c:pt idx="62">
                  <c:v>7.0199999999999999E-2</c:v>
                </c:pt>
                <c:pt idx="63">
                  <c:v>7.4200000000000002E-2</c:v>
                </c:pt>
                <c:pt idx="64">
                  <c:v>8.2299999999999998E-2</c:v>
                </c:pt>
                <c:pt idx="65">
                  <c:v>9.2300000000000007E-2</c:v>
                </c:pt>
                <c:pt idx="66">
                  <c:v>0.1021</c:v>
                </c:pt>
                <c:pt idx="67">
                  <c:v>0.1116</c:v>
                </c:pt>
                <c:pt idx="68">
                  <c:v>0.12079999999999999</c:v>
                </c:pt>
                <c:pt idx="69">
                  <c:v>0.1298</c:v>
                </c:pt>
                <c:pt idx="70">
                  <c:v>0.1386</c:v>
                </c:pt>
                <c:pt idx="71">
                  <c:v>0.14710000000000001</c:v>
                </c:pt>
                <c:pt idx="72">
                  <c:v>0.15540000000000001</c:v>
                </c:pt>
                <c:pt idx="73">
                  <c:v>0.17150000000000001</c:v>
                </c:pt>
                <c:pt idx="74">
                  <c:v>0.18690000000000001</c:v>
                </c:pt>
                <c:pt idx="75">
                  <c:v>0.20169999999999999</c:v>
                </c:pt>
                <c:pt idx="76">
                  <c:v>0.21610000000000001</c:v>
                </c:pt>
                <c:pt idx="77">
                  <c:v>0.23020000000000002</c:v>
                </c:pt>
                <c:pt idx="78">
                  <c:v>0.24380000000000002</c:v>
                </c:pt>
                <c:pt idx="79">
                  <c:v>0.27040000000000003</c:v>
                </c:pt>
                <c:pt idx="80">
                  <c:v>0.29609999999999997</c:v>
                </c:pt>
                <c:pt idx="81">
                  <c:v>0.3211</c:v>
                </c:pt>
                <c:pt idx="82">
                  <c:v>0.34540000000000004</c:v>
                </c:pt>
                <c:pt idx="83">
                  <c:v>0.36930000000000002</c:v>
                </c:pt>
                <c:pt idx="84">
                  <c:v>0.3926</c:v>
                </c:pt>
                <c:pt idx="85">
                  <c:v>0.41550000000000004</c:v>
                </c:pt>
                <c:pt idx="86">
                  <c:v>0.43789999999999996</c:v>
                </c:pt>
                <c:pt idx="87">
                  <c:v>0.45990000000000003</c:v>
                </c:pt>
                <c:pt idx="88">
                  <c:v>0.48139999999999999</c:v>
                </c:pt>
                <c:pt idx="89">
                  <c:v>0.50259999999999994</c:v>
                </c:pt>
                <c:pt idx="90" formatCode="0.00">
                  <c:v>0.54359999999999997</c:v>
                </c:pt>
                <c:pt idx="91" formatCode="0.00">
                  <c:v>0.59289999999999998</c:v>
                </c:pt>
                <c:pt idx="92" formatCode="0.00">
                  <c:v>0.64</c:v>
                </c:pt>
                <c:pt idx="93" formatCode="0.00">
                  <c:v>0.68520000000000003</c:v>
                </c:pt>
                <c:pt idx="94" formatCode="0.00">
                  <c:v>0.72870000000000001</c:v>
                </c:pt>
                <c:pt idx="95" formatCode="0.00">
                  <c:v>0.77069999999999994</c:v>
                </c:pt>
                <c:pt idx="96" formatCode="0.00">
                  <c:v>0.81120000000000003</c:v>
                </c:pt>
                <c:pt idx="97" formatCode="0.00">
                  <c:v>0.85050000000000003</c:v>
                </c:pt>
                <c:pt idx="98" formatCode="0.00">
                  <c:v>0.88859999999999995</c:v>
                </c:pt>
                <c:pt idx="99" formatCode="0.00">
                  <c:v>0.96170000000000011</c:v>
                </c:pt>
                <c:pt idx="100" formatCode="0.00">
                  <c:v>1.03</c:v>
                </c:pt>
                <c:pt idx="101" formatCode="0.00">
                  <c:v>1.1000000000000001</c:v>
                </c:pt>
                <c:pt idx="102" formatCode="0.00">
                  <c:v>1.1599999999999999</c:v>
                </c:pt>
                <c:pt idx="103" formatCode="0.00">
                  <c:v>1.22</c:v>
                </c:pt>
                <c:pt idx="104" formatCode="0.00">
                  <c:v>1.28</c:v>
                </c:pt>
                <c:pt idx="105" formatCode="0.00">
                  <c:v>1.4</c:v>
                </c:pt>
                <c:pt idx="106" formatCode="0.00">
                  <c:v>1.51</c:v>
                </c:pt>
                <c:pt idx="107" formatCode="0.00">
                  <c:v>1.62</c:v>
                </c:pt>
                <c:pt idx="108" formatCode="0.00">
                  <c:v>1.72</c:v>
                </c:pt>
                <c:pt idx="109" formatCode="0.00">
                  <c:v>1.82</c:v>
                </c:pt>
                <c:pt idx="110" formatCode="0.00">
                  <c:v>1.92</c:v>
                </c:pt>
                <c:pt idx="111" formatCode="0.00">
                  <c:v>2.02</c:v>
                </c:pt>
                <c:pt idx="112" formatCode="0.00">
                  <c:v>2.12</c:v>
                </c:pt>
                <c:pt idx="113" formatCode="0.00">
                  <c:v>2.21</c:v>
                </c:pt>
                <c:pt idx="114" formatCode="0.00">
                  <c:v>2.31</c:v>
                </c:pt>
                <c:pt idx="115" formatCode="0.00">
                  <c:v>2.41</c:v>
                </c:pt>
                <c:pt idx="116" formatCode="0.00">
                  <c:v>2.6</c:v>
                </c:pt>
                <c:pt idx="117" formatCode="0.00">
                  <c:v>2.84</c:v>
                </c:pt>
                <c:pt idx="118" formatCode="0.00">
                  <c:v>3.09</c:v>
                </c:pt>
                <c:pt idx="119" formatCode="0.00">
                  <c:v>3.33</c:v>
                </c:pt>
                <c:pt idx="120" formatCode="0.00">
                  <c:v>3.58</c:v>
                </c:pt>
                <c:pt idx="121" formatCode="0.00">
                  <c:v>3.84</c:v>
                </c:pt>
                <c:pt idx="122" formatCode="0.00">
                  <c:v>4.0999999999999996</c:v>
                </c:pt>
                <c:pt idx="123" formatCode="0.00">
                  <c:v>4.3600000000000003</c:v>
                </c:pt>
                <c:pt idx="124" formatCode="0.00">
                  <c:v>4.63</c:v>
                </c:pt>
                <c:pt idx="125" formatCode="0.00">
                  <c:v>5.19</c:v>
                </c:pt>
                <c:pt idx="126" formatCode="0.00">
                  <c:v>5.76</c:v>
                </c:pt>
                <c:pt idx="127" formatCode="0.00">
                  <c:v>6.36</c:v>
                </c:pt>
                <c:pt idx="128" formatCode="0.00">
                  <c:v>6.98</c:v>
                </c:pt>
                <c:pt idx="129" formatCode="0.00">
                  <c:v>7.63</c:v>
                </c:pt>
                <c:pt idx="130" formatCode="0.00">
                  <c:v>8.2899999999999991</c:v>
                </c:pt>
                <c:pt idx="131" formatCode="0.00">
                  <c:v>9.69</c:v>
                </c:pt>
                <c:pt idx="132" formatCode="0.00">
                  <c:v>11.18</c:v>
                </c:pt>
                <c:pt idx="133" formatCode="0.00">
                  <c:v>12.76</c:v>
                </c:pt>
                <c:pt idx="134" formatCode="0.00">
                  <c:v>14.42</c:v>
                </c:pt>
                <c:pt idx="135" formatCode="0.00">
                  <c:v>16.18</c:v>
                </c:pt>
                <c:pt idx="136" formatCode="0.00">
                  <c:v>18.02</c:v>
                </c:pt>
                <c:pt idx="137" formatCode="0.00">
                  <c:v>19.96</c:v>
                </c:pt>
                <c:pt idx="138" formatCode="0.00">
                  <c:v>21.97</c:v>
                </c:pt>
                <c:pt idx="139" formatCode="0.00">
                  <c:v>24.07</c:v>
                </c:pt>
                <c:pt idx="140" formatCode="0.00">
                  <c:v>26.25</c:v>
                </c:pt>
                <c:pt idx="141" formatCode="0.00">
                  <c:v>28.52</c:v>
                </c:pt>
                <c:pt idx="142" formatCode="0.00">
                  <c:v>33.32</c:v>
                </c:pt>
                <c:pt idx="143" formatCode="0.00">
                  <c:v>39.799999999999997</c:v>
                </c:pt>
                <c:pt idx="144" formatCode="0.00">
                  <c:v>46.81</c:v>
                </c:pt>
                <c:pt idx="145" formatCode="0.00">
                  <c:v>54.37</c:v>
                </c:pt>
                <c:pt idx="146" formatCode="0.00">
                  <c:v>62.47</c:v>
                </c:pt>
                <c:pt idx="147" formatCode="0.00">
                  <c:v>71.11</c:v>
                </c:pt>
                <c:pt idx="148" formatCode="0.00">
                  <c:v>80.319999999999993</c:v>
                </c:pt>
                <c:pt idx="149" formatCode="0.00">
                  <c:v>90.08</c:v>
                </c:pt>
                <c:pt idx="150" formatCode="0.00">
                  <c:v>100.4</c:v>
                </c:pt>
                <c:pt idx="151" formatCode="0.00">
                  <c:v>122.7</c:v>
                </c:pt>
                <c:pt idx="152" formatCode="0.00">
                  <c:v>147.27000000000001</c:v>
                </c:pt>
                <c:pt idx="153" formatCode="0.00">
                  <c:v>174.09</c:v>
                </c:pt>
                <c:pt idx="154" formatCode="0.00">
                  <c:v>203.15</c:v>
                </c:pt>
                <c:pt idx="155" formatCode="0.00">
                  <c:v>234.42</c:v>
                </c:pt>
                <c:pt idx="156" formatCode="0.00">
                  <c:v>267.87</c:v>
                </c:pt>
                <c:pt idx="157" formatCode="0.00">
                  <c:v>341.07</c:v>
                </c:pt>
                <c:pt idx="158" formatCode="0.00">
                  <c:v>422.48</c:v>
                </c:pt>
                <c:pt idx="159" formatCode="0.00">
                  <c:v>511.72</c:v>
                </c:pt>
                <c:pt idx="160" formatCode="0.00">
                  <c:v>608.37</c:v>
                </c:pt>
                <c:pt idx="161" formatCode="0.00">
                  <c:v>712.08</c:v>
                </c:pt>
                <c:pt idx="162" formatCode="0.00">
                  <c:v>822.56</c:v>
                </c:pt>
                <c:pt idx="163" formatCode="0.00">
                  <c:v>939.58</c:v>
                </c:pt>
                <c:pt idx="164" formatCode="0.00">
                  <c:v>1060</c:v>
                </c:pt>
                <c:pt idx="165" formatCode="0.00">
                  <c:v>1190</c:v>
                </c:pt>
                <c:pt idx="166" formatCode="0.00">
                  <c:v>1330</c:v>
                </c:pt>
                <c:pt idx="167" formatCode="0.00">
                  <c:v>1470</c:v>
                </c:pt>
                <c:pt idx="168" formatCode="0.00">
                  <c:v>1780</c:v>
                </c:pt>
                <c:pt idx="169" formatCode="0.00">
                  <c:v>2200</c:v>
                </c:pt>
                <c:pt idx="170" formatCode="0.00">
                  <c:v>2670</c:v>
                </c:pt>
                <c:pt idx="171" formatCode="0.00">
                  <c:v>3180</c:v>
                </c:pt>
                <c:pt idx="172" formatCode="0.0">
                  <c:v>3720</c:v>
                </c:pt>
                <c:pt idx="173" formatCode="0.0">
                  <c:v>4300</c:v>
                </c:pt>
                <c:pt idx="174" formatCode="0.0">
                  <c:v>4930</c:v>
                </c:pt>
                <c:pt idx="175" formatCode="0.0">
                  <c:v>5580</c:v>
                </c:pt>
                <c:pt idx="176" formatCode="0.0">
                  <c:v>6280</c:v>
                </c:pt>
                <c:pt idx="177" formatCode="0.0">
                  <c:v>7770</c:v>
                </c:pt>
                <c:pt idx="178" formatCode="0.0">
                  <c:v>9400</c:v>
                </c:pt>
                <c:pt idx="179" formatCode="0.0">
                  <c:v>11170</c:v>
                </c:pt>
                <c:pt idx="180" formatCode="0.0">
                  <c:v>13060</c:v>
                </c:pt>
                <c:pt idx="181" formatCode="0.0">
                  <c:v>15080</c:v>
                </c:pt>
                <c:pt idx="182" formatCode="0.0">
                  <c:v>17220</c:v>
                </c:pt>
                <c:pt idx="183" formatCode="0.0">
                  <c:v>21840</c:v>
                </c:pt>
                <c:pt idx="184" formatCode="0.0">
                  <c:v>26920</c:v>
                </c:pt>
                <c:pt idx="185" formatCode="0.0">
                  <c:v>32420</c:v>
                </c:pt>
                <c:pt idx="186" formatCode="0.0">
                  <c:v>38330</c:v>
                </c:pt>
                <c:pt idx="187" formatCode="0.0">
                  <c:v>44620</c:v>
                </c:pt>
                <c:pt idx="188" formatCode="0.0">
                  <c:v>51270</c:v>
                </c:pt>
                <c:pt idx="189" formatCode="0.0">
                  <c:v>58280</c:v>
                </c:pt>
                <c:pt idx="190" formatCode="0.0">
                  <c:v>65630</c:v>
                </c:pt>
                <c:pt idx="191" formatCode="0.0">
                  <c:v>73290</c:v>
                </c:pt>
                <c:pt idx="192" formatCode="0.0">
                  <c:v>81260</c:v>
                </c:pt>
                <c:pt idx="193" formatCode="0.0">
                  <c:v>89520</c:v>
                </c:pt>
                <c:pt idx="194" formatCode="0.0">
                  <c:v>106860</c:v>
                </c:pt>
                <c:pt idx="195" formatCode="0.0">
                  <c:v>129970</c:v>
                </c:pt>
                <c:pt idx="196" formatCode="0.0">
                  <c:v>154540</c:v>
                </c:pt>
                <c:pt idx="197" formatCode="0.0">
                  <c:v>180440</c:v>
                </c:pt>
                <c:pt idx="198" formatCode="0.0">
                  <c:v>207530</c:v>
                </c:pt>
                <c:pt idx="199" formatCode="0.0">
                  <c:v>235720</c:v>
                </c:pt>
                <c:pt idx="200" formatCode="0.0">
                  <c:v>264900</c:v>
                </c:pt>
                <c:pt idx="201" formatCode="0.0">
                  <c:v>294990</c:v>
                </c:pt>
                <c:pt idx="202" formatCode="0.0">
                  <c:v>325920</c:v>
                </c:pt>
                <c:pt idx="203" formatCode="0.0">
                  <c:v>389970</c:v>
                </c:pt>
                <c:pt idx="204" formatCode="0.0">
                  <c:v>456620</c:v>
                </c:pt>
                <c:pt idx="205" formatCode="0.0">
                  <c:v>525480</c:v>
                </c:pt>
                <c:pt idx="206" formatCode="0.0">
                  <c:v>596220</c:v>
                </c:pt>
                <c:pt idx="207" formatCode="0.0">
                  <c:v>668580</c:v>
                </c:pt>
                <c:pt idx="208" formatCode="0.0">
                  <c:v>742330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srim7Be_C!$M$20:$M$228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1.2999999999999999E-3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1.6000000000000001E-3</c:v>
                </c:pt>
                <c:pt idx="21">
                  <c:v>1.8E-3</c:v>
                </c:pt>
                <c:pt idx="22">
                  <c:v>1.9E-3</c:v>
                </c:pt>
                <c:pt idx="23">
                  <c:v>2E-3</c:v>
                </c:pt>
                <c:pt idx="24">
                  <c:v>2.1000000000000003E-3</c:v>
                </c:pt>
                <c:pt idx="25">
                  <c:v>2.1999999999999997E-3</c:v>
                </c:pt>
                <c:pt idx="26">
                  <c:v>2.4000000000000002E-3</c:v>
                </c:pt>
                <c:pt idx="27">
                  <c:v>2.5999999999999999E-3</c:v>
                </c:pt>
                <c:pt idx="28">
                  <c:v>2.8E-3</c:v>
                </c:pt>
                <c:pt idx="29">
                  <c:v>3.0000000000000001E-3</c:v>
                </c:pt>
                <c:pt idx="30">
                  <c:v>3.3E-3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3.8999999999999998E-3</c:v>
                </c:pt>
                <c:pt idx="34">
                  <c:v>4.1000000000000003E-3</c:v>
                </c:pt>
                <c:pt idx="35">
                  <c:v>4.3E-3</c:v>
                </c:pt>
                <c:pt idx="36">
                  <c:v>4.4999999999999997E-3</c:v>
                </c:pt>
                <c:pt idx="37">
                  <c:v>4.7000000000000002E-3</c:v>
                </c:pt>
                <c:pt idx="38">
                  <c:v>5.0999999999999995E-3</c:v>
                </c:pt>
                <c:pt idx="39">
                  <c:v>5.5999999999999999E-3</c:v>
                </c:pt>
                <c:pt idx="40">
                  <c:v>6.0000000000000001E-3</c:v>
                </c:pt>
                <c:pt idx="41">
                  <c:v>6.5000000000000006E-3</c:v>
                </c:pt>
                <c:pt idx="42">
                  <c:v>6.9000000000000008E-3</c:v>
                </c:pt>
                <c:pt idx="43">
                  <c:v>7.2999999999999992E-3</c:v>
                </c:pt>
                <c:pt idx="44">
                  <c:v>7.7999999999999996E-3</c:v>
                </c:pt>
                <c:pt idx="45">
                  <c:v>8.2000000000000007E-3</c:v>
                </c:pt>
                <c:pt idx="46">
                  <c:v>8.6E-3</c:v>
                </c:pt>
                <c:pt idx="47">
                  <c:v>9.4000000000000004E-3</c:v>
                </c:pt>
                <c:pt idx="48">
                  <c:v>1.0199999999999999E-2</c:v>
                </c:pt>
                <c:pt idx="49">
                  <c:v>1.09E-2</c:v>
                </c:pt>
                <c:pt idx="50">
                  <c:v>1.1600000000000001E-2</c:v>
                </c:pt>
                <c:pt idx="51">
                  <c:v>1.23E-2</c:v>
                </c:pt>
                <c:pt idx="52">
                  <c:v>1.3000000000000001E-2</c:v>
                </c:pt>
                <c:pt idx="53">
                  <c:v>1.4299999999999998E-2</c:v>
                </c:pt>
                <c:pt idx="54">
                  <c:v>1.55E-2</c:v>
                </c:pt>
                <c:pt idx="55">
                  <c:v>1.67E-2</c:v>
                </c:pt>
                <c:pt idx="56">
                  <c:v>1.78E-2</c:v>
                </c:pt>
                <c:pt idx="57">
                  <c:v>1.8800000000000001E-2</c:v>
                </c:pt>
                <c:pt idx="58">
                  <c:v>1.9800000000000002E-2</c:v>
                </c:pt>
                <c:pt idx="59">
                  <c:v>2.07E-2</c:v>
                </c:pt>
                <c:pt idx="60">
                  <c:v>2.1700000000000001E-2</c:v>
                </c:pt>
                <c:pt idx="61">
                  <c:v>2.2600000000000002E-2</c:v>
                </c:pt>
                <c:pt idx="62">
                  <c:v>2.35E-2</c:v>
                </c:pt>
                <c:pt idx="63">
                  <c:v>2.4399999999999998E-2</c:v>
                </c:pt>
                <c:pt idx="64">
                  <c:v>2.6100000000000002E-2</c:v>
                </c:pt>
                <c:pt idx="65">
                  <c:v>2.8000000000000004E-2</c:v>
                </c:pt>
                <c:pt idx="66">
                  <c:v>2.98E-2</c:v>
                </c:pt>
                <c:pt idx="67">
                  <c:v>3.15E-2</c:v>
                </c:pt>
                <c:pt idx="68">
                  <c:v>3.3000000000000002E-2</c:v>
                </c:pt>
                <c:pt idx="69">
                  <c:v>3.4300000000000004E-2</c:v>
                </c:pt>
                <c:pt idx="70">
                  <c:v>3.56E-2</c:v>
                </c:pt>
                <c:pt idx="71">
                  <c:v>3.6799999999999999E-2</c:v>
                </c:pt>
                <c:pt idx="72">
                  <c:v>3.7900000000000003E-2</c:v>
                </c:pt>
                <c:pt idx="73">
                  <c:v>3.9900000000000005E-2</c:v>
                </c:pt>
                <c:pt idx="74">
                  <c:v>4.1599999999999998E-2</c:v>
                </c:pt>
                <c:pt idx="75">
                  <c:v>4.3200000000000002E-2</c:v>
                </c:pt>
                <c:pt idx="76">
                  <c:v>4.4600000000000001E-2</c:v>
                </c:pt>
                <c:pt idx="77">
                  <c:v>4.58E-2</c:v>
                </c:pt>
                <c:pt idx="78">
                  <c:v>4.7E-2</c:v>
                </c:pt>
                <c:pt idx="79">
                  <c:v>4.9200000000000001E-2</c:v>
                </c:pt>
                <c:pt idx="80">
                  <c:v>5.11E-2</c:v>
                </c:pt>
                <c:pt idx="81">
                  <c:v>5.28E-2</c:v>
                </c:pt>
                <c:pt idx="82">
                  <c:v>5.4300000000000001E-2</c:v>
                </c:pt>
                <c:pt idx="83">
                  <c:v>5.5700000000000006E-2</c:v>
                </c:pt>
                <c:pt idx="84">
                  <c:v>5.6999999999999995E-2</c:v>
                </c:pt>
                <c:pt idx="85">
                  <c:v>5.8199999999999995E-2</c:v>
                </c:pt>
                <c:pt idx="86">
                  <c:v>5.9299999999999999E-2</c:v>
                </c:pt>
                <c:pt idx="87">
                  <c:v>6.0299999999999999E-2</c:v>
                </c:pt>
                <c:pt idx="88">
                  <c:v>6.13E-2</c:v>
                </c:pt>
                <c:pt idx="89">
                  <c:v>6.2199999999999998E-2</c:v>
                </c:pt>
                <c:pt idx="90">
                  <c:v>6.3899999999999998E-2</c:v>
                </c:pt>
                <c:pt idx="91">
                  <c:v>6.59E-2</c:v>
                </c:pt>
                <c:pt idx="92">
                  <c:v>6.7600000000000007E-2</c:v>
                </c:pt>
                <c:pt idx="93">
                  <c:v>6.9099999999999995E-2</c:v>
                </c:pt>
                <c:pt idx="94">
                  <c:v>7.0499999999999993E-2</c:v>
                </c:pt>
                <c:pt idx="95">
                  <c:v>7.17E-2</c:v>
                </c:pt>
                <c:pt idx="96">
                  <c:v>7.2800000000000004E-2</c:v>
                </c:pt>
                <c:pt idx="97">
                  <c:v>7.3800000000000004E-2</c:v>
                </c:pt>
                <c:pt idx="98">
                  <c:v>7.4700000000000003E-2</c:v>
                </c:pt>
                <c:pt idx="99">
                  <c:v>7.6600000000000001E-2</c:v>
                </c:pt>
                <c:pt idx="100">
                  <c:v>7.8300000000000008E-2</c:v>
                </c:pt>
                <c:pt idx="101">
                  <c:v>7.980000000000001E-2</c:v>
                </c:pt>
                <c:pt idx="102">
                  <c:v>8.1100000000000005E-2</c:v>
                </c:pt>
                <c:pt idx="103">
                  <c:v>8.2299999999999998E-2</c:v>
                </c:pt>
                <c:pt idx="104">
                  <c:v>8.3400000000000002E-2</c:v>
                </c:pt>
                <c:pt idx="105">
                  <c:v>8.6099999999999996E-2</c:v>
                </c:pt>
                <c:pt idx="106">
                  <c:v>8.8499999999999995E-2</c:v>
                </c:pt>
                <c:pt idx="107">
                  <c:v>9.06E-2</c:v>
                </c:pt>
                <c:pt idx="108">
                  <c:v>9.2499999999999999E-2</c:v>
                </c:pt>
                <c:pt idx="109">
                  <c:v>9.4199999999999992E-2</c:v>
                </c:pt>
                <c:pt idx="110">
                  <c:v>9.5899999999999999E-2</c:v>
                </c:pt>
                <c:pt idx="111">
                  <c:v>9.7500000000000003E-2</c:v>
                </c:pt>
                <c:pt idx="112">
                  <c:v>9.9000000000000005E-2</c:v>
                </c:pt>
                <c:pt idx="113">
                  <c:v>0.1004</c:v>
                </c:pt>
                <c:pt idx="114">
                  <c:v>0.1018</c:v>
                </c:pt>
                <c:pt idx="115">
                  <c:v>0.1031</c:v>
                </c:pt>
                <c:pt idx="116">
                  <c:v>0.1075</c:v>
                </c:pt>
                <c:pt idx="117">
                  <c:v>0.1137</c:v>
                </c:pt>
                <c:pt idx="118">
                  <c:v>0.1197</c:v>
                </c:pt>
                <c:pt idx="119">
                  <c:v>0.1255</c:v>
                </c:pt>
                <c:pt idx="120">
                  <c:v>0.13120000000000001</c:v>
                </c:pt>
                <c:pt idx="121">
                  <c:v>0.1368</c:v>
                </c:pt>
                <c:pt idx="122">
                  <c:v>0.1424</c:v>
                </c:pt>
                <c:pt idx="123">
                  <c:v>0.1479</c:v>
                </c:pt>
                <c:pt idx="124">
                  <c:v>0.15340000000000001</c:v>
                </c:pt>
                <c:pt idx="125">
                  <c:v>0.1736</c:v>
                </c:pt>
                <c:pt idx="126">
                  <c:v>0.193</c:v>
                </c:pt>
                <c:pt idx="127">
                  <c:v>0.21200000000000002</c:v>
                </c:pt>
                <c:pt idx="128">
                  <c:v>0.2306</c:v>
                </c:pt>
                <c:pt idx="129">
                  <c:v>0.24910000000000002</c:v>
                </c:pt>
                <c:pt idx="130">
                  <c:v>0.26739999999999997</c:v>
                </c:pt>
                <c:pt idx="131">
                  <c:v>0.3347</c:v>
                </c:pt>
                <c:pt idx="132">
                  <c:v>0.39729999999999999</c:v>
                </c:pt>
                <c:pt idx="133">
                  <c:v>0.45759999999999995</c:v>
                </c:pt>
                <c:pt idx="134">
                  <c:v>0.51669999999999994</c:v>
                </c:pt>
                <c:pt idx="135">
                  <c:v>0.57530000000000003</c:v>
                </c:pt>
                <c:pt idx="136">
                  <c:v>0.63369999999999993</c:v>
                </c:pt>
                <c:pt idx="137">
                  <c:v>0.69219999999999993</c:v>
                </c:pt>
                <c:pt idx="138">
                  <c:v>0.75069999999999992</c:v>
                </c:pt>
                <c:pt idx="139">
                  <c:v>0.80920000000000003</c:v>
                </c:pt>
                <c:pt idx="140">
                  <c:v>0.86839999999999995</c:v>
                </c:pt>
                <c:pt idx="141">
                  <c:v>0.9282999999999999</c:v>
                </c:pt>
                <c:pt idx="142">
                  <c:v>1.1499999999999999</c:v>
                </c:pt>
                <c:pt idx="143">
                  <c:v>1.48</c:v>
                </c:pt>
                <c:pt idx="144" formatCode="0.00">
                  <c:v>1.79</c:v>
                </c:pt>
                <c:pt idx="145" formatCode="0.00">
                  <c:v>2.09</c:v>
                </c:pt>
                <c:pt idx="146" formatCode="0.00">
                  <c:v>2.39</c:v>
                </c:pt>
                <c:pt idx="147" formatCode="0.00">
                  <c:v>2.69</c:v>
                </c:pt>
                <c:pt idx="148" formatCode="0.00">
                  <c:v>2.99</c:v>
                </c:pt>
                <c:pt idx="149" formatCode="0.00">
                  <c:v>3.3</c:v>
                </c:pt>
                <c:pt idx="150" formatCode="0.00">
                  <c:v>3.62</c:v>
                </c:pt>
                <c:pt idx="151" formatCode="0.00">
                  <c:v>4.82</c:v>
                </c:pt>
                <c:pt idx="152" formatCode="0.00">
                  <c:v>5.95</c:v>
                </c:pt>
                <c:pt idx="153" formatCode="0.00">
                  <c:v>7.07</c:v>
                </c:pt>
                <c:pt idx="154" formatCode="0.00">
                  <c:v>8.1999999999999993</c:v>
                </c:pt>
                <c:pt idx="155" formatCode="0.00">
                  <c:v>9.33</c:v>
                </c:pt>
                <c:pt idx="156" formatCode="0.00">
                  <c:v>10.49</c:v>
                </c:pt>
                <c:pt idx="157" formatCode="0.00">
                  <c:v>14.77</c:v>
                </c:pt>
                <c:pt idx="158" formatCode="0.00">
                  <c:v>18.77</c:v>
                </c:pt>
                <c:pt idx="159" formatCode="0.00">
                  <c:v>22.66</c:v>
                </c:pt>
                <c:pt idx="160" formatCode="0.00">
                  <c:v>26.52</c:v>
                </c:pt>
                <c:pt idx="161" formatCode="0.00">
                  <c:v>30.35</c:v>
                </c:pt>
                <c:pt idx="162" formatCode="0.00">
                  <c:v>34.19</c:v>
                </c:pt>
                <c:pt idx="163" formatCode="0.00">
                  <c:v>38.049999999999997</c:v>
                </c:pt>
                <c:pt idx="164" formatCode="0.00">
                  <c:v>41.92</c:v>
                </c:pt>
                <c:pt idx="165" formatCode="0.00">
                  <c:v>45.84</c:v>
                </c:pt>
                <c:pt idx="166" formatCode="0.00">
                  <c:v>49.79</c:v>
                </c:pt>
                <c:pt idx="167" formatCode="0.00">
                  <c:v>53.81</c:v>
                </c:pt>
                <c:pt idx="168" formatCode="0.00">
                  <c:v>69.27</c:v>
                </c:pt>
                <c:pt idx="169" formatCode="0.00">
                  <c:v>91.8</c:v>
                </c:pt>
                <c:pt idx="170" formatCode="0.00">
                  <c:v>113.26</c:v>
                </c:pt>
                <c:pt idx="171" formatCode="0.00">
                  <c:v>134.22</c:v>
                </c:pt>
                <c:pt idx="172" formatCode="0.00">
                  <c:v>155.05000000000001</c:v>
                </c:pt>
                <c:pt idx="173" formatCode="0.00">
                  <c:v>175.91</c:v>
                </c:pt>
                <c:pt idx="174" formatCode="0.00">
                  <c:v>196.9</c:v>
                </c:pt>
                <c:pt idx="175" formatCode="0.00">
                  <c:v>218.08</c:v>
                </c:pt>
                <c:pt idx="176" formatCode="0.00">
                  <c:v>239.47</c:v>
                </c:pt>
                <c:pt idx="177" formatCode="0.00">
                  <c:v>319.88</c:v>
                </c:pt>
                <c:pt idx="178" formatCode="0.00">
                  <c:v>394.98</c:v>
                </c:pt>
                <c:pt idx="179" formatCode="0.00">
                  <c:v>467.82</c:v>
                </c:pt>
                <c:pt idx="180" formatCode="0.00">
                  <c:v>539.72</c:v>
                </c:pt>
                <c:pt idx="181" formatCode="0.00">
                  <c:v>611.29999999999995</c:v>
                </c:pt>
                <c:pt idx="182" formatCode="0.00">
                  <c:v>682.92</c:v>
                </c:pt>
                <c:pt idx="183" formatCode="0.00">
                  <c:v>947.36</c:v>
                </c:pt>
                <c:pt idx="184" formatCode="0.00">
                  <c:v>1190</c:v>
                </c:pt>
                <c:pt idx="185" formatCode="0.00">
                  <c:v>1420</c:v>
                </c:pt>
                <c:pt idx="186" formatCode="0.00">
                  <c:v>1650</c:v>
                </c:pt>
                <c:pt idx="187" formatCode="0.00">
                  <c:v>1880</c:v>
                </c:pt>
                <c:pt idx="188" formatCode="0.00">
                  <c:v>2100</c:v>
                </c:pt>
                <c:pt idx="189" formatCode="0.00">
                  <c:v>2330</c:v>
                </c:pt>
                <c:pt idx="190" formatCode="0.00">
                  <c:v>2550</c:v>
                </c:pt>
                <c:pt idx="191" formatCode="0.00">
                  <c:v>2770</c:v>
                </c:pt>
                <c:pt idx="192" formatCode="0.0">
                  <c:v>3000</c:v>
                </c:pt>
                <c:pt idx="193" formatCode="0.0">
                  <c:v>3220</c:v>
                </c:pt>
                <c:pt idx="194" formatCode="0.0">
                  <c:v>4050</c:v>
                </c:pt>
                <c:pt idx="195" formatCode="0.0">
                  <c:v>5210</c:v>
                </c:pt>
                <c:pt idx="196" formatCode="0.0">
                  <c:v>6270</c:v>
                </c:pt>
                <c:pt idx="197" formatCode="0.0">
                  <c:v>7270</c:v>
                </c:pt>
                <c:pt idx="198" formatCode="0.0">
                  <c:v>8220</c:v>
                </c:pt>
                <c:pt idx="199" formatCode="0.0">
                  <c:v>9140</c:v>
                </c:pt>
                <c:pt idx="200" formatCode="0.0">
                  <c:v>10040</c:v>
                </c:pt>
                <c:pt idx="201" formatCode="0.0">
                  <c:v>10910</c:v>
                </c:pt>
                <c:pt idx="202" formatCode="0.0">
                  <c:v>11760</c:v>
                </c:pt>
                <c:pt idx="203" formatCode="0.0">
                  <c:v>14860</c:v>
                </c:pt>
                <c:pt idx="204" formatCode="0.0">
                  <c:v>17610</c:v>
                </c:pt>
                <c:pt idx="205" formatCode="0.0">
                  <c:v>20130</c:v>
                </c:pt>
                <c:pt idx="206" formatCode="0.0">
                  <c:v>22490</c:v>
                </c:pt>
                <c:pt idx="207" formatCode="0.0">
                  <c:v>24720</c:v>
                </c:pt>
                <c:pt idx="208" formatCode="0.0">
                  <c:v>26840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srim7Be_C!$P$20:$P$228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6.0000000000000006E-4</c:v>
                </c:pt>
                <c:pt idx="7">
                  <c:v>6.0000000000000006E-4</c:v>
                </c:pt>
                <c:pt idx="8">
                  <c:v>6.0000000000000006E-4</c:v>
                </c:pt>
                <c:pt idx="9">
                  <c:v>6.9999999999999999E-4</c:v>
                </c:pt>
                <c:pt idx="10">
                  <c:v>6.9999999999999999E-4</c:v>
                </c:pt>
                <c:pt idx="11">
                  <c:v>6.9999999999999999E-4</c:v>
                </c:pt>
                <c:pt idx="12">
                  <c:v>8.0000000000000004E-4</c:v>
                </c:pt>
                <c:pt idx="13">
                  <c:v>8.0000000000000004E-4</c:v>
                </c:pt>
                <c:pt idx="14">
                  <c:v>8.9999999999999998E-4</c:v>
                </c:pt>
                <c:pt idx="15">
                  <c:v>8.9999999999999998E-4</c:v>
                </c:pt>
                <c:pt idx="16">
                  <c:v>1E-3</c:v>
                </c:pt>
                <c:pt idx="17">
                  <c:v>1E-3</c:v>
                </c:pt>
                <c:pt idx="18">
                  <c:v>1.0999999999999998E-3</c:v>
                </c:pt>
                <c:pt idx="19">
                  <c:v>1.0999999999999998E-3</c:v>
                </c:pt>
                <c:pt idx="20">
                  <c:v>1.2000000000000001E-3</c:v>
                </c:pt>
                <c:pt idx="21">
                  <c:v>1.2999999999999999E-3</c:v>
                </c:pt>
                <c:pt idx="22">
                  <c:v>1.4E-3</c:v>
                </c:pt>
                <c:pt idx="23">
                  <c:v>1.5E-3</c:v>
                </c:pt>
                <c:pt idx="24">
                  <c:v>1.5E-3</c:v>
                </c:pt>
                <c:pt idx="25">
                  <c:v>1.6000000000000001E-3</c:v>
                </c:pt>
                <c:pt idx="26">
                  <c:v>1.7000000000000001E-3</c:v>
                </c:pt>
                <c:pt idx="27">
                  <c:v>1.9E-3</c:v>
                </c:pt>
                <c:pt idx="28">
                  <c:v>2.1000000000000003E-3</c:v>
                </c:pt>
                <c:pt idx="29">
                  <c:v>2.1999999999999997E-3</c:v>
                </c:pt>
                <c:pt idx="30">
                  <c:v>2.4000000000000002E-3</c:v>
                </c:pt>
                <c:pt idx="31">
                  <c:v>2.5000000000000001E-3</c:v>
                </c:pt>
                <c:pt idx="32">
                  <c:v>2.7000000000000001E-3</c:v>
                </c:pt>
                <c:pt idx="33">
                  <c:v>2.8E-3</c:v>
                </c:pt>
                <c:pt idx="34">
                  <c:v>3.0000000000000001E-3</c:v>
                </c:pt>
                <c:pt idx="35">
                  <c:v>3.0999999999999999E-3</c:v>
                </c:pt>
                <c:pt idx="36">
                  <c:v>3.3E-3</c:v>
                </c:pt>
                <c:pt idx="37">
                  <c:v>3.4000000000000002E-3</c:v>
                </c:pt>
                <c:pt idx="38">
                  <c:v>3.6999999999999997E-3</c:v>
                </c:pt>
                <c:pt idx="39">
                  <c:v>4.0000000000000001E-3</c:v>
                </c:pt>
                <c:pt idx="40">
                  <c:v>4.3999999999999994E-3</c:v>
                </c:pt>
                <c:pt idx="41">
                  <c:v>4.7000000000000002E-3</c:v>
                </c:pt>
                <c:pt idx="42">
                  <c:v>5.0000000000000001E-3</c:v>
                </c:pt>
                <c:pt idx="43">
                  <c:v>5.4000000000000003E-3</c:v>
                </c:pt>
                <c:pt idx="44">
                  <c:v>5.7000000000000002E-3</c:v>
                </c:pt>
                <c:pt idx="45">
                  <c:v>6.0000000000000001E-3</c:v>
                </c:pt>
                <c:pt idx="46">
                  <c:v>6.3E-3</c:v>
                </c:pt>
                <c:pt idx="47">
                  <c:v>6.9000000000000008E-3</c:v>
                </c:pt>
                <c:pt idx="48">
                  <c:v>7.6E-3</c:v>
                </c:pt>
                <c:pt idx="49">
                  <c:v>8.2000000000000007E-3</c:v>
                </c:pt>
                <c:pt idx="50">
                  <c:v>8.6999999999999994E-3</c:v>
                </c:pt>
                <c:pt idx="51">
                  <c:v>9.2999999999999992E-3</c:v>
                </c:pt>
                <c:pt idx="52">
                  <c:v>9.9000000000000008E-3</c:v>
                </c:pt>
                <c:pt idx="53">
                  <c:v>1.0999999999999999E-2</c:v>
                </c:pt>
                <c:pt idx="54">
                  <c:v>1.21E-2</c:v>
                </c:pt>
                <c:pt idx="55">
                  <c:v>1.3100000000000001E-2</c:v>
                </c:pt>
                <c:pt idx="56">
                  <c:v>1.4099999999999998E-2</c:v>
                </c:pt>
                <c:pt idx="57">
                  <c:v>1.5099999999999999E-2</c:v>
                </c:pt>
                <c:pt idx="58">
                  <c:v>1.61E-2</c:v>
                </c:pt>
                <c:pt idx="59">
                  <c:v>1.7000000000000001E-2</c:v>
                </c:pt>
                <c:pt idx="60">
                  <c:v>1.7899999999999999E-2</c:v>
                </c:pt>
                <c:pt idx="61">
                  <c:v>1.8800000000000001E-2</c:v>
                </c:pt>
                <c:pt idx="62">
                  <c:v>1.9700000000000002E-2</c:v>
                </c:pt>
                <c:pt idx="63">
                  <c:v>2.06E-2</c:v>
                </c:pt>
                <c:pt idx="64">
                  <c:v>2.2200000000000001E-2</c:v>
                </c:pt>
                <c:pt idx="65">
                  <c:v>2.4299999999999999E-2</c:v>
                </c:pt>
                <c:pt idx="66">
                  <c:v>2.6200000000000001E-2</c:v>
                </c:pt>
                <c:pt idx="67">
                  <c:v>2.8100000000000003E-2</c:v>
                </c:pt>
                <c:pt idx="68">
                  <c:v>2.9899999999999999E-2</c:v>
                </c:pt>
                <c:pt idx="69">
                  <c:v>3.15E-2</c:v>
                </c:pt>
                <c:pt idx="70">
                  <c:v>3.3100000000000004E-2</c:v>
                </c:pt>
                <c:pt idx="71">
                  <c:v>3.4599999999999999E-2</c:v>
                </c:pt>
                <c:pt idx="72">
                  <c:v>3.5999999999999997E-2</c:v>
                </c:pt>
                <c:pt idx="73">
                  <c:v>3.8699999999999998E-2</c:v>
                </c:pt>
                <c:pt idx="74">
                  <c:v>4.1099999999999998E-2</c:v>
                </c:pt>
                <c:pt idx="75">
                  <c:v>4.3299999999999998E-2</c:v>
                </c:pt>
                <c:pt idx="76">
                  <c:v>4.53E-2</c:v>
                </c:pt>
                <c:pt idx="77">
                  <c:v>4.7199999999999999E-2</c:v>
                </c:pt>
                <c:pt idx="78">
                  <c:v>4.8899999999999999E-2</c:v>
                </c:pt>
                <c:pt idx="79">
                  <c:v>5.2200000000000003E-2</c:v>
                </c:pt>
                <c:pt idx="80">
                  <c:v>5.5100000000000003E-2</c:v>
                </c:pt>
                <c:pt idx="81">
                  <c:v>5.7699999999999994E-2</c:v>
                </c:pt>
                <c:pt idx="82">
                  <c:v>6.0199999999999997E-2</c:v>
                </c:pt>
                <c:pt idx="83">
                  <c:v>6.2399999999999997E-2</c:v>
                </c:pt>
                <c:pt idx="84">
                  <c:v>6.4600000000000005E-2</c:v>
                </c:pt>
                <c:pt idx="85">
                  <c:v>6.6500000000000004E-2</c:v>
                </c:pt>
                <c:pt idx="86">
                  <c:v>6.8400000000000002E-2</c:v>
                </c:pt>
                <c:pt idx="87">
                  <c:v>7.0199999999999999E-2</c:v>
                </c:pt>
                <c:pt idx="88">
                  <c:v>7.1899999999999992E-2</c:v>
                </c:pt>
                <c:pt idx="89">
                  <c:v>7.3399999999999993E-2</c:v>
                </c:pt>
                <c:pt idx="90">
                  <c:v>7.6399999999999996E-2</c:v>
                </c:pt>
                <c:pt idx="91">
                  <c:v>7.9700000000000007E-2</c:v>
                </c:pt>
                <c:pt idx="92">
                  <c:v>8.2699999999999996E-2</c:v>
                </c:pt>
                <c:pt idx="93">
                  <c:v>8.5400000000000004E-2</c:v>
                </c:pt>
                <c:pt idx="94">
                  <c:v>8.7800000000000003E-2</c:v>
                </c:pt>
                <c:pt idx="95">
                  <c:v>0.09</c:v>
                </c:pt>
                <c:pt idx="96">
                  <c:v>9.2100000000000001E-2</c:v>
                </c:pt>
                <c:pt idx="97">
                  <c:v>9.4E-2</c:v>
                </c:pt>
                <c:pt idx="98">
                  <c:v>9.5699999999999993E-2</c:v>
                </c:pt>
                <c:pt idx="99">
                  <c:v>9.8900000000000002E-2</c:v>
                </c:pt>
                <c:pt idx="100">
                  <c:v>0.10169999999999998</c:v>
                </c:pt>
                <c:pt idx="101">
                  <c:v>0.1042</c:v>
                </c:pt>
                <c:pt idx="102">
                  <c:v>0.1065</c:v>
                </c:pt>
                <c:pt idx="103">
                  <c:v>0.1085</c:v>
                </c:pt>
                <c:pt idx="104">
                  <c:v>0.11040000000000001</c:v>
                </c:pt>
                <c:pt idx="105">
                  <c:v>0.11379999999999998</c:v>
                </c:pt>
                <c:pt idx="106">
                  <c:v>0.1167</c:v>
                </c:pt>
                <c:pt idx="107">
                  <c:v>0.1193</c:v>
                </c:pt>
                <c:pt idx="108">
                  <c:v>0.1217</c:v>
                </c:pt>
                <c:pt idx="109">
                  <c:v>0.12390000000000001</c:v>
                </c:pt>
                <c:pt idx="110">
                  <c:v>0.12589999999999998</c:v>
                </c:pt>
                <c:pt idx="111">
                  <c:v>0.1278</c:v>
                </c:pt>
                <c:pt idx="112">
                  <c:v>0.12959999999999999</c:v>
                </c:pt>
                <c:pt idx="113">
                  <c:v>0.1313</c:v>
                </c:pt>
                <c:pt idx="114">
                  <c:v>0.13289999999999999</c:v>
                </c:pt>
                <c:pt idx="115">
                  <c:v>0.13440000000000002</c:v>
                </c:pt>
                <c:pt idx="116">
                  <c:v>0.13740000000000002</c:v>
                </c:pt>
                <c:pt idx="117">
                  <c:v>0.1409</c:v>
                </c:pt>
                <c:pt idx="118">
                  <c:v>0.14419999999999999</c:v>
                </c:pt>
                <c:pt idx="119">
                  <c:v>0.1474</c:v>
                </c:pt>
                <c:pt idx="120">
                  <c:v>0.15049999999999999</c:v>
                </c:pt>
                <c:pt idx="121">
                  <c:v>0.1535</c:v>
                </c:pt>
                <c:pt idx="122">
                  <c:v>0.1565</c:v>
                </c:pt>
                <c:pt idx="123">
                  <c:v>0.1595</c:v>
                </c:pt>
                <c:pt idx="124">
                  <c:v>0.16250000000000001</c:v>
                </c:pt>
                <c:pt idx="125">
                  <c:v>0.16850000000000001</c:v>
                </c:pt>
                <c:pt idx="126">
                  <c:v>0.17450000000000002</c:v>
                </c:pt>
                <c:pt idx="127">
                  <c:v>0.18060000000000001</c:v>
                </c:pt>
                <c:pt idx="128">
                  <c:v>0.18690000000000001</c:v>
                </c:pt>
                <c:pt idx="129">
                  <c:v>0.1933</c:v>
                </c:pt>
                <c:pt idx="130">
                  <c:v>0.19990000000000002</c:v>
                </c:pt>
                <c:pt idx="131">
                  <c:v>0.2137</c:v>
                </c:pt>
                <c:pt idx="132">
                  <c:v>0.2283</c:v>
                </c:pt>
                <c:pt idx="133">
                  <c:v>0.24369999999999997</c:v>
                </c:pt>
                <c:pt idx="134">
                  <c:v>0.25990000000000002</c:v>
                </c:pt>
                <c:pt idx="135">
                  <c:v>0.27710000000000001</c:v>
                </c:pt>
                <c:pt idx="136">
                  <c:v>0.29510000000000003</c:v>
                </c:pt>
                <c:pt idx="137">
                  <c:v>0.314</c:v>
                </c:pt>
                <c:pt idx="138">
                  <c:v>0.3337</c:v>
                </c:pt>
                <c:pt idx="139">
                  <c:v>0.35419999999999996</c:v>
                </c:pt>
                <c:pt idx="140">
                  <c:v>0.3755</c:v>
                </c:pt>
                <c:pt idx="141">
                  <c:v>0.39780000000000004</c:v>
                </c:pt>
                <c:pt idx="142">
                  <c:v>0.44469999999999998</c:v>
                </c:pt>
                <c:pt idx="143">
                  <c:v>0.50800000000000001</c:v>
                </c:pt>
                <c:pt idx="144">
                  <c:v>0.57650000000000001</c:v>
                </c:pt>
                <c:pt idx="145">
                  <c:v>0.65</c:v>
                </c:pt>
                <c:pt idx="146">
                  <c:v>0.72870000000000001</c:v>
                </c:pt>
                <c:pt idx="147">
                  <c:v>0.81259999999999999</c:v>
                </c:pt>
                <c:pt idx="148">
                  <c:v>0.90159999999999996</c:v>
                </c:pt>
                <c:pt idx="149">
                  <c:v>0.99590000000000001</c:v>
                </c:pt>
                <c:pt idx="150">
                  <c:v>1.1000000000000001</c:v>
                </c:pt>
                <c:pt idx="151">
                  <c:v>1.31</c:v>
                </c:pt>
                <c:pt idx="152">
                  <c:v>1.55</c:v>
                </c:pt>
                <c:pt idx="153">
                  <c:v>1.8</c:v>
                </c:pt>
                <c:pt idx="154">
                  <c:v>2.08</c:v>
                </c:pt>
                <c:pt idx="155" formatCode="0.00">
                  <c:v>2.38</c:v>
                </c:pt>
                <c:pt idx="156" formatCode="0.00">
                  <c:v>2.71</c:v>
                </c:pt>
                <c:pt idx="157" formatCode="0.00">
                  <c:v>3.41</c:v>
                </c:pt>
                <c:pt idx="158" formatCode="0.00">
                  <c:v>4.1900000000000004</c:v>
                </c:pt>
                <c:pt idx="159" formatCode="0.00">
                  <c:v>5.05</c:v>
                </c:pt>
                <c:pt idx="160" formatCode="0.00">
                  <c:v>5.98</c:v>
                </c:pt>
                <c:pt idx="161" formatCode="0.00">
                  <c:v>6.97</c:v>
                </c:pt>
                <c:pt idx="162" formatCode="0.00">
                  <c:v>8.02</c:v>
                </c:pt>
                <c:pt idx="163" formatCode="0.00">
                  <c:v>9.1300000000000008</c:v>
                </c:pt>
                <c:pt idx="164" formatCode="0.00">
                  <c:v>10.3</c:v>
                </c:pt>
                <c:pt idx="165" formatCode="0.00">
                  <c:v>11.53</c:v>
                </c:pt>
                <c:pt idx="166" formatCode="0.00">
                  <c:v>12.81</c:v>
                </c:pt>
                <c:pt idx="167" formatCode="0.00">
                  <c:v>14.15</c:v>
                </c:pt>
                <c:pt idx="168" formatCode="0.00">
                  <c:v>17.010000000000002</c:v>
                </c:pt>
                <c:pt idx="169" formatCode="0.00">
                  <c:v>20.94</c:v>
                </c:pt>
                <c:pt idx="170" formatCode="0.00">
                  <c:v>25.25</c:v>
                </c:pt>
                <c:pt idx="171" formatCode="0.00">
                  <c:v>29.91</c:v>
                </c:pt>
                <c:pt idx="172" formatCode="0.00">
                  <c:v>34.93</c:v>
                </c:pt>
                <c:pt idx="173" formatCode="0.00">
                  <c:v>40.270000000000003</c:v>
                </c:pt>
                <c:pt idx="174" formatCode="0.00">
                  <c:v>45.95</c:v>
                </c:pt>
                <c:pt idx="175" formatCode="0.00">
                  <c:v>51.94</c:v>
                </c:pt>
                <c:pt idx="176" formatCode="0.00">
                  <c:v>58.24</c:v>
                </c:pt>
                <c:pt idx="177" formatCode="0.00">
                  <c:v>71.760000000000005</c:v>
                </c:pt>
                <c:pt idx="178" formatCode="0.00">
                  <c:v>86.44</c:v>
                </c:pt>
                <c:pt idx="179" formatCode="0.00">
                  <c:v>102.23</c:v>
                </c:pt>
                <c:pt idx="180" formatCode="0.00">
                  <c:v>119.1</c:v>
                </c:pt>
                <c:pt idx="181" formatCode="0.00">
                  <c:v>137</c:v>
                </c:pt>
                <c:pt idx="182" formatCode="0.00">
                  <c:v>155.88</c:v>
                </c:pt>
                <c:pt idx="183" formatCode="0.00">
                  <c:v>196.47</c:v>
                </c:pt>
                <c:pt idx="184" formatCode="0.00">
                  <c:v>240.6</c:v>
                </c:pt>
                <c:pt idx="185" formatCode="0.00">
                  <c:v>288.02</c:v>
                </c:pt>
                <c:pt idx="186" formatCode="0.00">
                  <c:v>338.5</c:v>
                </c:pt>
                <c:pt idx="187" formatCode="0.00">
                  <c:v>391.83</c:v>
                </c:pt>
                <c:pt idx="188" formatCode="0.00">
                  <c:v>447.83</c:v>
                </c:pt>
                <c:pt idx="189" formatCode="0.00">
                  <c:v>506.31</c:v>
                </c:pt>
                <c:pt idx="190" formatCode="0.00">
                  <c:v>567.12</c:v>
                </c:pt>
                <c:pt idx="191" formatCode="0.00">
                  <c:v>630.11</c:v>
                </c:pt>
                <c:pt idx="192" formatCode="0.00">
                  <c:v>695.12</c:v>
                </c:pt>
                <c:pt idx="193" formatCode="0.00">
                  <c:v>762.04</c:v>
                </c:pt>
                <c:pt idx="194" formatCode="0.00">
                  <c:v>901.18</c:v>
                </c:pt>
                <c:pt idx="195" formatCode="0.00">
                  <c:v>1080</c:v>
                </c:pt>
                <c:pt idx="196" formatCode="0.00">
                  <c:v>1270</c:v>
                </c:pt>
                <c:pt idx="197" formatCode="0.00">
                  <c:v>1470</c:v>
                </c:pt>
                <c:pt idx="198" formatCode="0.00">
                  <c:v>1680</c:v>
                </c:pt>
                <c:pt idx="199" formatCode="0.00">
                  <c:v>1890</c:v>
                </c:pt>
                <c:pt idx="200" formatCode="0.00">
                  <c:v>2100</c:v>
                </c:pt>
                <c:pt idx="201" formatCode="0.00">
                  <c:v>2310</c:v>
                </c:pt>
                <c:pt idx="202" formatCode="0.00">
                  <c:v>2530</c:v>
                </c:pt>
                <c:pt idx="203" formatCode="0.00">
                  <c:v>2980</c:v>
                </c:pt>
                <c:pt idx="204" formatCode="0.00">
                  <c:v>3430</c:v>
                </c:pt>
                <c:pt idx="205" formatCode="0.00">
                  <c:v>3880</c:v>
                </c:pt>
                <c:pt idx="206" formatCode="0.00">
                  <c:v>4340</c:v>
                </c:pt>
                <c:pt idx="207" formatCode="0.00">
                  <c:v>4790</c:v>
                </c:pt>
                <c:pt idx="208" formatCode="0.00">
                  <c:v>5250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79728"/>
        <c:axId val="479973456"/>
      </c:scatterChart>
      <c:valAx>
        <c:axId val="4799797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73456"/>
        <c:crosses val="autoZero"/>
        <c:crossBetween val="midCat"/>
        <c:majorUnit val="10"/>
      </c:valAx>
      <c:valAx>
        <c:axId val="47997345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797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srim7Be_Diamond!$P$5</c:f>
          <c:strCache>
            <c:ptCount val="1"/>
            <c:pt idx="0">
              <c:v>srim7Be_Diamond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srim7Be_Diamond!$D$20:$D$228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srim7Be_Diamond!$E$20:$E$228</c:f>
              <c:numCache>
                <c:formatCode>0.000E+00</c:formatCode>
                <c:ptCount val="209"/>
                <c:pt idx="0">
                  <c:v>4.8070000000000002E-2</c:v>
                </c:pt>
                <c:pt idx="1">
                  <c:v>5.1389999999999998E-2</c:v>
                </c:pt>
                <c:pt idx="2">
                  <c:v>5.4510000000000003E-2</c:v>
                </c:pt>
                <c:pt idx="3">
                  <c:v>5.7459999999999997E-2</c:v>
                </c:pt>
                <c:pt idx="4">
                  <c:v>6.0260000000000001E-2</c:v>
                </c:pt>
                <c:pt idx="5">
                  <c:v>6.2939999999999996E-2</c:v>
                </c:pt>
                <c:pt idx="6">
                  <c:v>6.5509999999999999E-2</c:v>
                </c:pt>
                <c:pt idx="7">
                  <c:v>6.7979999999999999E-2</c:v>
                </c:pt>
                <c:pt idx="8">
                  <c:v>7.0370000000000002E-2</c:v>
                </c:pt>
                <c:pt idx="9">
                  <c:v>7.2679999999999995E-2</c:v>
                </c:pt>
                <c:pt idx="10">
                  <c:v>7.4910000000000004E-2</c:v>
                </c:pt>
                <c:pt idx="11">
                  <c:v>7.7090000000000006E-2</c:v>
                </c:pt>
                <c:pt idx="12">
                  <c:v>8.1250000000000003E-2</c:v>
                </c:pt>
                <c:pt idx="13">
                  <c:v>8.6180000000000007E-2</c:v>
                </c:pt>
                <c:pt idx="14">
                  <c:v>9.085E-2</c:v>
                </c:pt>
                <c:pt idx="15">
                  <c:v>9.5280000000000004E-2</c:v>
                </c:pt>
                <c:pt idx="16">
                  <c:v>9.9519999999999997E-2</c:v>
                </c:pt>
                <c:pt idx="17">
                  <c:v>0.1036</c:v>
                </c:pt>
                <c:pt idx="18">
                  <c:v>0.1075</c:v>
                </c:pt>
                <c:pt idx="19">
                  <c:v>0.1113</c:v>
                </c:pt>
                <c:pt idx="20">
                  <c:v>0.1149</c:v>
                </c:pt>
                <c:pt idx="21">
                  <c:v>0.12189999999999999</c:v>
                </c:pt>
                <c:pt idx="22">
                  <c:v>0.1285</c:v>
                </c:pt>
                <c:pt idx="23">
                  <c:v>0.13469999999999999</c:v>
                </c:pt>
                <c:pt idx="24">
                  <c:v>0.14069999999999999</c:v>
                </c:pt>
                <c:pt idx="25">
                  <c:v>0.14649999999999999</c:v>
                </c:pt>
                <c:pt idx="26">
                  <c:v>0.152</c:v>
                </c:pt>
                <c:pt idx="27">
                  <c:v>0.16250000000000001</c:v>
                </c:pt>
                <c:pt idx="28">
                  <c:v>0.1724</c:v>
                </c:pt>
                <c:pt idx="29">
                  <c:v>0.1817</c:v>
                </c:pt>
                <c:pt idx="30">
                  <c:v>0.19059999999999999</c:v>
                </c:pt>
                <c:pt idx="31">
                  <c:v>0.19900000000000001</c:v>
                </c:pt>
                <c:pt idx="32">
                  <c:v>0.2072</c:v>
                </c:pt>
                <c:pt idx="33">
                  <c:v>0.215</c:v>
                </c:pt>
                <c:pt idx="34">
                  <c:v>0.2225</c:v>
                </c:pt>
                <c:pt idx="35">
                  <c:v>0.2298</c:v>
                </c:pt>
                <c:pt idx="36">
                  <c:v>0.2369</c:v>
                </c:pt>
                <c:pt idx="37">
                  <c:v>0.24379999999999999</c:v>
                </c:pt>
                <c:pt idx="38">
                  <c:v>0.25700000000000001</c:v>
                </c:pt>
                <c:pt idx="39">
                  <c:v>0.27250000000000002</c:v>
                </c:pt>
                <c:pt idx="40">
                  <c:v>0.2873</c:v>
                </c:pt>
                <c:pt idx="41">
                  <c:v>0.30130000000000001</c:v>
                </c:pt>
                <c:pt idx="42">
                  <c:v>0.31469999999999998</c:v>
                </c:pt>
                <c:pt idx="43">
                  <c:v>0.32750000000000001</c:v>
                </c:pt>
                <c:pt idx="44">
                  <c:v>0.33989999999999998</c:v>
                </c:pt>
                <c:pt idx="45">
                  <c:v>0.3518</c:v>
                </c:pt>
                <c:pt idx="46">
                  <c:v>0.3634</c:v>
                </c:pt>
                <c:pt idx="47">
                  <c:v>0.38540000000000002</c:v>
                </c:pt>
                <c:pt idx="48">
                  <c:v>0.40629999999999999</c:v>
                </c:pt>
                <c:pt idx="49">
                  <c:v>0.42609999999999998</c:v>
                </c:pt>
                <c:pt idx="50">
                  <c:v>0.4451</c:v>
                </c:pt>
                <c:pt idx="51">
                  <c:v>0.4632</c:v>
                </c:pt>
                <c:pt idx="52">
                  <c:v>0.48070000000000002</c:v>
                </c:pt>
                <c:pt idx="53">
                  <c:v>0.51390000000000002</c:v>
                </c:pt>
                <c:pt idx="54">
                  <c:v>0.54510000000000003</c:v>
                </c:pt>
                <c:pt idx="55">
                  <c:v>0.5746</c:v>
                </c:pt>
                <c:pt idx="56">
                  <c:v>0.60260000000000002</c:v>
                </c:pt>
                <c:pt idx="57">
                  <c:v>0.62939999999999996</c:v>
                </c:pt>
                <c:pt idx="58">
                  <c:v>0.65510000000000002</c:v>
                </c:pt>
                <c:pt idx="59">
                  <c:v>0.67979999999999996</c:v>
                </c:pt>
                <c:pt idx="60">
                  <c:v>0.67900000000000005</c:v>
                </c:pt>
                <c:pt idx="61">
                  <c:v>0.68320000000000003</c:v>
                </c:pt>
                <c:pt idx="62">
                  <c:v>0.69110000000000005</c:v>
                </c:pt>
                <c:pt idx="63">
                  <c:v>0.70179999999999998</c:v>
                </c:pt>
                <c:pt idx="64">
                  <c:v>0.72909999999999997</c:v>
                </c:pt>
                <c:pt idx="65">
                  <c:v>0.77</c:v>
                </c:pt>
                <c:pt idx="66">
                  <c:v>0.81459999999999999</c:v>
                </c:pt>
                <c:pt idx="67">
                  <c:v>0.86070000000000002</c:v>
                </c:pt>
                <c:pt idx="68">
                  <c:v>0.90690000000000004</c:v>
                </c:pt>
                <c:pt idx="69">
                  <c:v>0.95230000000000004</c:v>
                </c:pt>
                <c:pt idx="70">
                  <c:v>0.99650000000000005</c:v>
                </c:pt>
                <c:pt idx="71">
                  <c:v>1.0389999999999999</c:v>
                </c:pt>
                <c:pt idx="72">
                  <c:v>1.08</c:v>
                </c:pt>
                <c:pt idx="73">
                  <c:v>1.157</c:v>
                </c:pt>
                <c:pt idx="74">
                  <c:v>1.226</c:v>
                </c:pt>
                <c:pt idx="75">
                  <c:v>1.2889999999999999</c:v>
                </c:pt>
                <c:pt idx="76">
                  <c:v>1.3460000000000001</c:v>
                </c:pt>
                <c:pt idx="77">
                  <c:v>1.3959999999999999</c:v>
                </c:pt>
                <c:pt idx="78">
                  <c:v>1.4419999999999999</c:v>
                </c:pt>
                <c:pt idx="79">
                  <c:v>1.5209999999999999</c:v>
                </c:pt>
                <c:pt idx="80">
                  <c:v>1.5860000000000001</c:v>
                </c:pt>
                <c:pt idx="81">
                  <c:v>1.643</c:v>
                </c:pt>
                <c:pt idx="82">
                  <c:v>1.6950000000000001</c:v>
                </c:pt>
                <c:pt idx="83">
                  <c:v>1.744</c:v>
                </c:pt>
                <c:pt idx="84">
                  <c:v>1.7909999999999999</c:v>
                </c:pt>
                <c:pt idx="85">
                  <c:v>1.837</c:v>
                </c:pt>
                <c:pt idx="86">
                  <c:v>1.8819999999999999</c:v>
                </c:pt>
                <c:pt idx="87">
                  <c:v>1.9279999999999999</c:v>
                </c:pt>
                <c:pt idx="88">
                  <c:v>1.9730000000000001</c:v>
                </c:pt>
                <c:pt idx="89">
                  <c:v>2.0179999999999998</c:v>
                </c:pt>
                <c:pt idx="90">
                  <c:v>2.1070000000000002</c:v>
                </c:pt>
                <c:pt idx="91">
                  <c:v>2.2160000000000002</c:v>
                </c:pt>
                <c:pt idx="92">
                  <c:v>2.3220000000000001</c:v>
                </c:pt>
                <c:pt idx="93">
                  <c:v>2.4249999999999998</c:v>
                </c:pt>
                <c:pt idx="94">
                  <c:v>2.5249999999999999</c:v>
                </c:pt>
                <c:pt idx="95">
                  <c:v>2.6219999999999999</c:v>
                </c:pt>
                <c:pt idx="96">
                  <c:v>2.7160000000000002</c:v>
                </c:pt>
                <c:pt idx="97">
                  <c:v>2.806</c:v>
                </c:pt>
                <c:pt idx="98">
                  <c:v>2.8940000000000001</c:v>
                </c:pt>
                <c:pt idx="99">
                  <c:v>3.0590000000000002</c:v>
                </c:pt>
                <c:pt idx="100">
                  <c:v>3.2130000000000001</c:v>
                </c:pt>
                <c:pt idx="101">
                  <c:v>3.3540000000000001</c:v>
                </c:pt>
                <c:pt idx="102">
                  <c:v>3.4849999999999999</c:v>
                </c:pt>
                <c:pt idx="103">
                  <c:v>3.605</c:v>
                </c:pt>
                <c:pt idx="104">
                  <c:v>3.7149999999999999</c:v>
                </c:pt>
                <c:pt idx="105">
                  <c:v>3.907</c:v>
                </c:pt>
                <c:pt idx="106">
                  <c:v>4.0659999999999998</c:v>
                </c:pt>
                <c:pt idx="107">
                  <c:v>4.1959999999999997</c:v>
                </c:pt>
                <c:pt idx="108">
                  <c:v>4.3019999999999996</c:v>
                </c:pt>
                <c:pt idx="109">
                  <c:v>4.3869999999999996</c:v>
                </c:pt>
                <c:pt idx="110">
                  <c:v>4.4530000000000003</c:v>
                </c:pt>
                <c:pt idx="111">
                  <c:v>4.5039999999999996</c:v>
                </c:pt>
                <c:pt idx="112">
                  <c:v>4.5419999999999998</c:v>
                </c:pt>
                <c:pt idx="113">
                  <c:v>4.569</c:v>
                </c:pt>
                <c:pt idx="114">
                  <c:v>4.5860000000000003</c:v>
                </c:pt>
                <c:pt idx="115">
                  <c:v>4.5949999999999998</c:v>
                </c:pt>
                <c:pt idx="116">
                  <c:v>4.5940000000000003</c:v>
                </c:pt>
                <c:pt idx="117">
                  <c:v>4.5650000000000004</c:v>
                </c:pt>
                <c:pt idx="118">
                  <c:v>4.5149999999999997</c:v>
                </c:pt>
                <c:pt idx="119">
                  <c:v>4.452</c:v>
                </c:pt>
                <c:pt idx="120">
                  <c:v>4.3819999999999997</c:v>
                </c:pt>
                <c:pt idx="121">
                  <c:v>4.306</c:v>
                </c:pt>
                <c:pt idx="122">
                  <c:v>4.2279999999999998</c:v>
                </c:pt>
                <c:pt idx="123">
                  <c:v>4.149</c:v>
                </c:pt>
                <c:pt idx="124">
                  <c:v>4.0709999999999997</c:v>
                </c:pt>
                <c:pt idx="125">
                  <c:v>3.9180000000000001</c:v>
                </c:pt>
                <c:pt idx="126">
                  <c:v>3.7719999999999998</c:v>
                </c:pt>
                <c:pt idx="127">
                  <c:v>3.6349999999999998</c:v>
                </c:pt>
                <c:pt idx="128">
                  <c:v>3.5059999999999998</c:v>
                </c:pt>
                <c:pt idx="129">
                  <c:v>3.3860000000000001</c:v>
                </c:pt>
                <c:pt idx="130">
                  <c:v>3.274</c:v>
                </c:pt>
                <c:pt idx="131">
                  <c:v>3.07</c:v>
                </c:pt>
                <c:pt idx="132">
                  <c:v>2.891</c:v>
                </c:pt>
                <c:pt idx="133">
                  <c:v>2.7330000000000001</c:v>
                </c:pt>
                <c:pt idx="134">
                  <c:v>2.5910000000000002</c:v>
                </c:pt>
                <c:pt idx="135">
                  <c:v>2.4630000000000001</c:v>
                </c:pt>
                <c:pt idx="136">
                  <c:v>2.3479999999999999</c:v>
                </c:pt>
                <c:pt idx="137">
                  <c:v>2.242</c:v>
                </c:pt>
                <c:pt idx="138">
                  <c:v>2.161</c:v>
                </c:pt>
                <c:pt idx="139">
                  <c:v>2.0760000000000001</c:v>
                </c:pt>
                <c:pt idx="140">
                  <c:v>1.9890000000000001</c:v>
                </c:pt>
                <c:pt idx="141">
                  <c:v>1.9159999999999999</c:v>
                </c:pt>
                <c:pt idx="142">
                  <c:v>1.7849999999999999</c:v>
                </c:pt>
                <c:pt idx="143">
                  <c:v>1.6439999999999999</c:v>
                </c:pt>
                <c:pt idx="144">
                  <c:v>1.522</c:v>
                </c:pt>
                <c:pt idx="145">
                  <c:v>1.417</c:v>
                </c:pt>
                <c:pt idx="146">
                  <c:v>1.3240000000000001</c:v>
                </c:pt>
                <c:pt idx="147">
                  <c:v>1.242</c:v>
                </c:pt>
                <c:pt idx="148">
                  <c:v>1.17</c:v>
                </c:pt>
                <c:pt idx="149">
                  <c:v>1.105</c:v>
                </c:pt>
                <c:pt idx="150">
                  <c:v>1.046</c:v>
                </c:pt>
                <c:pt idx="151">
                  <c:v>0.94569999999999999</c:v>
                </c:pt>
                <c:pt idx="152">
                  <c:v>0.86270000000000002</c:v>
                </c:pt>
                <c:pt idx="153">
                  <c:v>0.79339999999999999</c:v>
                </c:pt>
                <c:pt idx="154">
                  <c:v>0.7349</c:v>
                </c:pt>
                <c:pt idx="155">
                  <c:v>0.68500000000000005</c:v>
                </c:pt>
                <c:pt idx="156">
                  <c:v>0.6421</c:v>
                </c:pt>
                <c:pt idx="157">
                  <c:v>0.5726</c:v>
                </c:pt>
                <c:pt idx="158">
                  <c:v>0.51900000000000002</c:v>
                </c:pt>
                <c:pt idx="159">
                  <c:v>0.47660000000000002</c:v>
                </c:pt>
                <c:pt idx="160">
                  <c:v>0.44230000000000003</c:v>
                </c:pt>
                <c:pt idx="161">
                  <c:v>0.41389999999999999</c:v>
                </c:pt>
                <c:pt idx="162">
                  <c:v>0.38979999999999998</c:v>
                </c:pt>
                <c:pt idx="163">
                  <c:v>0.36890000000000001</c:v>
                </c:pt>
                <c:pt idx="164">
                  <c:v>0.35039999999999999</c:v>
                </c:pt>
                <c:pt idx="165">
                  <c:v>0.33360000000000001</c:v>
                </c:pt>
                <c:pt idx="166">
                  <c:v>0.31809999999999999</c:v>
                </c:pt>
                <c:pt idx="167">
                  <c:v>0.30349999999999999</c:v>
                </c:pt>
                <c:pt idx="168">
                  <c:v>0.27600000000000002</c:v>
                </c:pt>
                <c:pt idx="169">
                  <c:v>0.24829999999999999</c:v>
                </c:pt>
                <c:pt idx="170">
                  <c:v>0.2278</c:v>
                </c:pt>
                <c:pt idx="171">
                  <c:v>0.2107</c:v>
                </c:pt>
                <c:pt idx="172">
                  <c:v>0.1963</c:v>
                </c:pt>
                <c:pt idx="173">
                  <c:v>0.184</c:v>
                </c:pt>
                <c:pt idx="174">
                  <c:v>0.17330000000000001</c:v>
                </c:pt>
                <c:pt idx="175">
                  <c:v>0.16400000000000001</c:v>
                </c:pt>
                <c:pt idx="176">
                  <c:v>0.15570000000000001</c:v>
                </c:pt>
                <c:pt idx="177">
                  <c:v>0.14180000000000001</c:v>
                </c:pt>
                <c:pt idx="178">
                  <c:v>0.13059999999999999</c:v>
                </c:pt>
                <c:pt idx="179">
                  <c:v>0.1212</c:v>
                </c:pt>
                <c:pt idx="180">
                  <c:v>0.1134</c:v>
                </c:pt>
                <c:pt idx="181">
                  <c:v>0.1066</c:v>
                </c:pt>
                <c:pt idx="182">
                  <c:v>0.1008</c:v>
                </c:pt>
                <c:pt idx="183">
                  <c:v>9.1289999999999996E-2</c:v>
                </c:pt>
                <c:pt idx="184">
                  <c:v>8.3769999999999997E-2</c:v>
                </c:pt>
                <c:pt idx="185">
                  <c:v>7.7700000000000005E-2</c:v>
                </c:pt>
                <c:pt idx="186">
                  <c:v>7.2679999999999995E-2</c:v>
                </c:pt>
                <c:pt idx="187">
                  <c:v>6.8470000000000003E-2</c:v>
                </c:pt>
                <c:pt idx="188">
                  <c:v>6.4890000000000003E-2</c:v>
                </c:pt>
                <c:pt idx="189">
                  <c:v>6.1800000000000001E-2</c:v>
                </c:pt>
                <c:pt idx="190">
                  <c:v>5.9110000000000003E-2</c:v>
                </c:pt>
                <c:pt idx="191">
                  <c:v>5.6750000000000002E-2</c:v>
                </c:pt>
                <c:pt idx="192">
                  <c:v>5.466E-2</c:v>
                </c:pt>
                <c:pt idx="193">
                  <c:v>5.28E-2</c:v>
                </c:pt>
                <c:pt idx="194">
                  <c:v>4.9630000000000001E-2</c:v>
                </c:pt>
                <c:pt idx="195">
                  <c:v>4.6449999999999998E-2</c:v>
                </c:pt>
                <c:pt idx="196">
                  <c:v>4.3900000000000002E-2</c:v>
                </c:pt>
                <c:pt idx="197">
                  <c:v>4.1820000000000003E-2</c:v>
                </c:pt>
                <c:pt idx="198">
                  <c:v>4.0099999999999997E-2</c:v>
                </c:pt>
                <c:pt idx="199">
                  <c:v>3.8640000000000001E-2</c:v>
                </c:pt>
                <c:pt idx="200">
                  <c:v>3.7409999999999999E-2</c:v>
                </c:pt>
                <c:pt idx="201">
                  <c:v>3.6339999999999997E-2</c:v>
                </c:pt>
                <c:pt idx="202">
                  <c:v>3.542E-2</c:v>
                </c:pt>
                <c:pt idx="203">
                  <c:v>3.39E-2</c:v>
                </c:pt>
                <c:pt idx="204">
                  <c:v>3.2710000000000003E-2</c:v>
                </c:pt>
                <c:pt idx="205">
                  <c:v>3.1759999999999997E-2</c:v>
                </c:pt>
                <c:pt idx="206">
                  <c:v>3.099E-2</c:v>
                </c:pt>
                <c:pt idx="207">
                  <c:v>3.0349999999999999E-2</c:v>
                </c:pt>
                <c:pt idx="208">
                  <c:v>2.9829999999999999E-2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5B-49E4-8372-2078E01859A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srim7Be_Diamond!$D$20:$D$228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srim7Be_Diamond!$F$20:$F$228</c:f>
              <c:numCache>
                <c:formatCode>0.000E+00</c:formatCode>
                <c:ptCount val="209"/>
                <c:pt idx="0">
                  <c:v>0.27750000000000002</c:v>
                </c:pt>
                <c:pt idx="1">
                  <c:v>0.2898</c:v>
                </c:pt>
                <c:pt idx="2">
                  <c:v>0.30059999999999998</c:v>
                </c:pt>
                <c:pt idx="3">
                  <c:v>0.31030000000000002</c:v>
                </c:pt>
                <c:pt idx="4">
                  <c:v>0.31909999999999999</c:v>
                </c:pt>
                <c:pt idx="5">
                  <c:v>0.3271</c:v>
                </c:pt>
                <c:pt idx="6">
                  <c:v>0.33429999999999999</c:v>
                </c:pt>
                <c:pt idx="7">
                  <c:v>0.34100000000000003</c:v>
                </c:pt>
                <c:pt idx="8">
                  <c:v>0.34720000000000001</c:v>
                </c:pt>
                <c:pt idx="9">
                  <c:v>0.35289999999999999</c:v>
                </c:pt>
                <c:pt idx="10">
                  <c:v>0.35820000000000002</c:v>
                </c:pt>
                <c:pt idx="11">
                  <c:v>0.36320000000000002</c:v>
                </c:pt>
                <c:pt idx="12">
                  <c:v>0.37219999999999998</c:v>
                </c:pt>
                <c:pt idx="13">
                  <c:v>0.38200000000000001</c:v>
                </c:pt>
                <c:pt idx="14">
                  <c:v>0.39050000000000001</c:v>
                </c:pt>
                <c:pt idx="15">
                  <c:v>0.39789999999999998</c:v>
                </c:pt>
                <c:pt idx="16">
                  <c:v>0.40439999999999998</c:v>
                </c:pt>
                <c:pt idx="17">
                  <c:v>0.41010000000000002</c:v>
                </c:pt>
                <c:pt idx="18">
                  <c:v>0.4153</c:v>
                </c:pt>
                <c:pt idx="19">
                  <c:v>0.41980000000000001</c:v>
                </c:pt>
                <c:pt idx="20">
                  <c:v>0.4239</c:v>
                </c:pt>
                <c:pt idx="21">
                  <c:v>0.43090000000000001</c:v>
                </c:pt>
                <c:pt idx="22">
                  <c:v>0.43659999999999999</c:v>
                </c:pt>
                <c:pt idx="23">
                  <c:v>0.44130000000000003</c:v>
                </c:pt>
                <c:pt idx="24">
                  <c:v>0.4451</c:v>
                </c:pt>
                <c:pt idx="25">
                  <c:v>0.44829999999999998</c:v>
                </c:pt>
                <c:pt idx="26">
                  <c:v>0.45079999999999998</c:v>
                </c:pt>
                <c:pt idx="27">
                  <c:v>0.45450000000000002</c:v>
                </c:pt>
                <c:pt idx="28">
                  <c:v>0.45679999999999998</c:v>
                </c:pt>
                <c:pt idx="29">
                  <c:v>0.45789999999999997</c:v>
                </c:pt>
                <c:pt idx="30">
                  <c:v>0.45829999999999999</c:v>
                </c:pt>
                <c:pt idx="31">
                  <c:v>0.45800000000000002</c:v>
                </c:pt>
                <c:pt idx="32">
                  <c:v>0.4572</c:v>
                </c:pt>
                <c:pt idx="33">
                  <c:v>0.45610000000000001</c:v>
                </c:pt>
                <c:pt idx="34">
                  <c:v>0.4546</c:v>
                </c:pt>
                <c:pt idx="35">
                  <c:v>0.45290000000000002</c:v>
                </c:pt>
                <c:pt idx="36">
                  <c:v>0.45090000000000002</c:v>
                </c:pt>
                <c:pt idx="37">
                  <c:v>0.44879999999999998</c:v>
                </c:pt>
                <c:pt idx="38">
                  <c:v>0.44429999999999997</c:v>
                </c:pt>
                <c:pt idx="39">
                  <c:v>0.43809999999999999</c:v>
                </c:pt>
                <c:pt idx="40">
                  <c:v>0.43169999999999997</c:v>
                </c:pt>
                <c:pt idx="41">
                  <c:v>0.42520000000000002</c:v>
                </c:pt>
                <c:pt idx="42">
                  <c:v>0.41870000000000002</c:v>
                </c:pt>
                <c:pt idx="43">
                  <c:v>0.41220000000000001</c:v>
                </c:pt>
                <c:pt idx="44">
                  <c:v>0.40579999999999999</c:v>
                </c:pt>
                <c:pt idx="45">
                  <c:v>0.39960000000000001</c:v>
                </c:pt>
                <c:pt idx="46">
                  <c:v>0.39350000000000002</c:v>
                </c:pt>
                <c:pt idx="47">
                  <c:v>0.38179999999999997</c:v>
                </c:pt>
                <c:pt idx="48">
                  <c:v>0.37069999999999997</c:v>
                </c:pt>
                <c:pt idx="49">
                  <c:v>0.36030000000000001</c:v>
                </c:pt>
                <c:pt idx="50">
                  <c:v>0.35049999999999998</c:v>
                </c:pt>
                <c:pt idx="51">
                  <c:v>0.3412</c:v>
                </c:pt>
                <c:pt idx="52">
                  <c:v>0.33250000000000002</c:v>
                </c:pt>
                <c:pt idx="53">
                  <c:v>0.3165</c:v>
                </c:pt>
                <c:pt idx="54">
                  <c:v>0.30220000000000002</c:v>
                </c:pt>
                <c:pt idx="55">
                  <c:v>0.2893</c:v>
                </c:pt>
                <c:pt idx="56">
                  <c:v>0.2777</c:v>
                </c:pt>
                <c:pt idx="57">
                  <c:v>0.2671</c:v>
                </c:pt>
                <c:pt idx="58">
                  <c:v>0.25740000000000002</c:v>
                </c:pt>
                <c:pt idx="59">
                  <c:v>0.2485</c:v>
                </c:pt>
                <c:pt idx="60">
                  <c:v>0.24030000000000001</c:v>
                </c:pt>
                <c:pt idx="61">
                  <c:v>0.23269999999999999</c:v>
                </c:pt>
                <c:pt idx="62">
                  <c:v>0.22570000000000001</c:v>
                </c:pt>
                <c:pt idx="63">
                  <c:v>0.21920000000000001</c:v>
                </c:pt>
                <c:pt idx="64">
                  <c:v>0.20730000000000001</c:v>
                </c:pt>
                <c:pt idx="65">
                  <c:v>0.19439999999999999</c:v>
                </c:pt>
                <c:pt idx="66">
                  <c:v>0.18329999999999999</c:v>
                </c:pt>
                <c:pt idx="67">
                  <c:v>0.1736</c:v>
                </c:pt>
                <c:pt idx="68">
                  <c:v>0.16500000000000001</c:v>
                </c:pt>
                <c:pt idx="69">
                  <c:v>0.1573</c:v>
                </c:pt>
                <c:pt idx="70">
                  <c:v>0.15040000000000001</c:v>
                </c:pt>
                <c:pt idx="71">
                  <c:v>0.14419999999999999</c:v>
                </c:pt>
                <c:pt idx="72">
                  <c:v>0.13850000000000001</c:v>
                </c:pt>
                <c:pt idx="73">
                  <c:v>0.12859999999999999</c:v>
                </c:pt>
                <c:pt idx="74">
                  <c:v>0.1202</c:v>
                </c:pt>
                <c:pt idx="75">
                  <c:v>0.113</c:v>
                </c:pt>
                <c:pt idx="76">
                  <c:v>0.1067</c:v>
                </c:pt>
                <c:pt idx="77">
                  <c:v>0.1011</c:v>
                </c:pt>
                <c:pt idx="78">
                  <c:v>9.6159999999999995E-2</c:v>
                </c:pt>
                <c:pt idx="79">
                  <c:v>8.7760000000000005E-2</c:v>
                </c:pt>
                <c:pt idx="80">
                  <c:v>8.0850000000000005E-2</c:v>
                </c:pt>
                <c:pt idx="81">
                  <c:v>7.5069999999999998E-2</c:v>
                </c:pt>
                <c:pt idx="82">
                  <c:v>7.0150000000000004E-2</c:v>
                </c:pt>
                <c:pt idx="83">
                  <c:v>6.59E-2</c:v>
                </c:pt>
                <c:pt idx="84">
                  <c:v>6.2179999999999999E-2</c:v>
                </c:pt>
                <c:pt idx="85">
                  <c:v>5.8909999999999997E-2</c:v>
                </c:pt>
                <c:pt idx="86">
                  <c:v>5.6000000000000001E-2</c:v>
                </c:pt>
                <c:pt idx="87">
                  <c:v>5.339E-2</c:v>
                </c:pt>
                <c:pt idx="88">
                  <c:v>5.1040000000000002E-2</c:v>
                </c:pt>
                <c:pt idx="89">
                  <c:v>4.8910000000000002E-2</c:v>
                </c:pt>
                <c:pt idx="90">
                  <c:v>4.5190000000000001E-2</c:v>
                </c:pt>
                <c:pt idx="91">
                  <c:v>4.1329999999999999E-2</c:v>
                </c:pt>
                <c:pt idx="92">
                  <c:v>3.814E-2</c:v>
                </c:pt>
                <c:pt idx="93">
                  <c:v>3.5439999999999999E-2</c:v>
                </c:pt>
                <c:pt idx="94">
                  <c:v>3.3140000000000003E-2</c:v>
                </c:pt>
                <c:pt idx="95">
                  <c:v>3.1140000000000001E-2</c:v>
                </c:pt>
                <c:pt idx="96">
                  <c:v>2.9389999999999999E-2</c:v>
                </c:pt>
                <c:pt idx="97">
                  <c:v>2.784E-2</c:v>
                </c:pt>
                <c:pt idx="98">
                  <c:v>2.6460000000000001E-2</c:v>
                </c:pt>
                <c:pt idx="99">
                  <c:v>2.41E-2</c:v>
                </c:pt>
                <c:pt idx="100">
                  <c:v>2.2159999999999999E-2</c:v>
                </c:pt>
                <c:pt idx="101">
                  <c:v>2.0539999999999999E-2</c:v>
                </c:pt>
                <c:pt idx="102">
                  <c:v>1.915E-2</c:v>
                </c:pt>
                <c:pt idx="103">
                  <c:v>1.7950000000000001E-2</c:v>
                </c:pt>
                <c:pt idx="104">
                  <c:v>1.6910000000000001E-2</c:v>
                </c:pt>
                <c:pt idx="105">
                  <c:v>1.5169999999999999E-2</c:v>
                </c:pt>
                <c:pt idx="106">
                  <c:v>1.3769999999999999E-2</c:v>
                </c:pt>
                <c:pt idx="107">
                  <c:v>1.2630000000000001E-2</c:v>
                </c:pt>
                <c:pt idx="108">
                  <c:v>1.1679999999999999E-2</c:v>
                </c:pt>
                <c:pt idx="109">
                  <c:v>1.0869999999999999E-2</c:v>
                </c:pt>
                <c:pt idx="110">
                  <c:v>1.017E-2</c:v>
                </c:pt>
                <c:pt idx="111">
                  <c:v>9.5589999999999998E-3</c:v>
                </c:pt>
                <c:pt idx="112">
                  <c:v>9.0240000000000008E-3</c:v>
                </c:pt>
                <c:pt idx="113">
                  <c:v>8.5500000000000003E-3</c:v>
                </c:pt>
                <c:pt idx="114">
                  <c:v>8.1270000000000005E-3</c:v>
                </c:pt>
                <c:pt idx="115">
                  <c:v>7.7460000000000003E-3</c:v>
                </c:pt>
                <c:pt idx="116">
                  <c:v>7.0889999999999998E-3</c:v>
                </c:pt>
                <c:pt idx="117">
                  <c:v>6.4180000000000001E-3</c:v>
                </c:pt>
                <c:pt idx="118">
                  <c:v>5.8700000000000002E-3</c:v>
                </c:pt>
                <c:pt idx="119">
                  <c:v>5.4140000000000004E-3</c:v>
                </c:pt>
                <c:pt idx="120">
                  <c:v>5.0270000000000002E-3</c:v>
                </c:pt>
                <c:pt idx="121">
                  <c:v>4.6950000000000004E-3</c:v>
                </c:pt>
                <c:pt idx="122">
                  <c:v>4.4070000000000003E-3</c:v>
                </c:pt>
                <c:pt idx="123">
                  <c:v>4.1539999999999997E-3</c:v>
                </c:pt>
                <c:pt idx="124">
                  <c:v>3.9300000000000003E-3</c:v>
                </c:pt>
                <c:pt idx="125">
                  <c:v>3.552E-3</c:v>
                </c:pt>
                <c:pt idx="126">
                  <c:v>3.2439999999999999E-3</c:v>
                </c:pt>
                <c:pt idx="127">
                  <c:v>2.9870000000000001E-3</c:v>
                </c:pt>
                <c:pt idx="128">
                  <c:v>2.7699999999999999E-3</c:v>
                </c:pt>
                <c:pt idx="129">
                  <c:v>2.5850000000000001E-3</c:v>
                </c:pt>
                <c:pt idx="130">
                  <c:v>2.4239999999999999E-3</c:v>
                </c:pt>
                <c:pt idx="131">
                  <c:v>2.1580000000000002E-3</c:v>
                </c:pt>
                <c:pt idx="132">
                  <c:v>1.9469999999999999E-3</c:v>
                </c:pt>
                <c:pt idx="133">
                  <c:v>1.776E-3</c:v>
                </c:pt>
                <c:pt idx="134">
                  <c:v>1.6329999999999999E-3</c:v>
                </c:pt>
                <c:pt idx="135">
                  <c:v>1.513E-3</c:v>
                </c:pt>
                <c:pt idx="136">
                  <c:v>1.4109999999999999E-3</c:v>
                </c:pt>
                <c:pt idx="137">
                  <c:v>1.322E-3</c:v>
                </c:pt>
                <c:pt idx="138">
                  <c:v>1.2440000000000001E-3</c:v>
                </c:pt>
                <c:pt idx="139">
                  <c:v>1.175E-3</c:v>
                </c:pt>
                <c:pt idx="140">
                  <c:v>1.114E-3</c:v>
                </c:pt>
                <c:pt idx="141">
                  <c:v>1.059E-3</c:v>
                </c:pt>
                <c:pt idx="142">
                  <c:v>9.6460000000000003E-4</c:v>
                </c:pt>
                <c:pt idx="143">
                  <c:v>8.6899999999999998E-4</c:v>
                </c:pt>
                <c:pt idx="144">
                  <c:v>7.9140000000000005E-4</c:v>
                </c:pt>
                <c:pt idx="145">
                  <c:v>7.2709999999999995E-4</c:v>
                </c:pt>
                <c:pt idx="146">
                  <c:v>6.7290000000000004E-4</c:v>
                </c:pt>
                <c:pt idx="147">
                  <c:v>6.2660000000000005E-4</c:v>
                </c:pt>
                <c:pt idx="148">
                  <c:v>5.865E-4</c:v>
                </c:pt>
                <c:pt idx="149">
                  <c:v>5.5150000000000002E-4</c:v>
                </c:pt>
                <c:pt idx="150">
                  <c:v>5.2059999999999997E-4</c:v>
                </c:pt>
                <c:pt idx="151">
                  <c:v>4.685E-4</c:v>
                </c:pt>
                <c:pt idx="152">
                  <c:v>4.2630000000000001E-4</c:v>
                </c:pt>
                <c:pt idx="153">
                  <c:v>3.9140000000000003E-4</c:v>
                </c:pt>
                <c:pt idx="154">
                  <c:v>3.6200000000000002E-4</c:v>
                </c:pt>
                <c:pt idx="155">
                  <c:v>3.368E-4</c:v>
                </c:pt>
                <c:pt idx="156">
                  <c:v>3.1510000000000002E-4</c:v>
                </c:pt>
                <c:pt idx="157">
                  <c:v>2.7940000000000002E-4</c:v>
                </c:pt>
                <c:pt idx="158">
                  <c:v>2.5119999999999998E-4</c:v>
                </c:pt>
                <c:pt idx="159">
                  <c:v>2.284E-4</c:v>
                </c:pt>
                <c:pt idx="160">
                  <c:v>2.096E-4</c:v>
                </c:pt>
                <c:pt idx="161">
                  <c:v>1.9369999999999999E-4</c:v>
                </c:pt>
                <c:pt idx="162">
                  <c:v>1.8019999999999999E-4</c:v>
                </c:pt>
                <c:pt idx="163">
                  <c:v>1.685E-4</c:v>
                </c:pt>
                <c:pt idx="164">
                  <c:v>1.582E-4</c:v>
                </c:pt>
                <c:pt idx="165">
                  <c:v>1.4919999999999999E-4</c:v>
                </c:pt>
                <c:pt idx="166">
                  <c:v>1.4129999999999999E-4</c:v>
                </c:pt>
                <c:pt idx="167">
                  <c:v>1.3410000000000001E-4</c:v>
                </c:pt>
                <c:pt idx="168">
                  <c:v>1.219E-4</c:v>
                </c:pt>
                <c:pt idx="169">
                  <c:v>1.0950000000000001E-4</c:v>
                </c:pt>
                <c:pt idx="170">
                  <c:v>9.9450000000000005E-5</c:v>
                </c:pt>
                <c:pt idx="171">
                  <c:v>9.1169999999999996E-5</c:v>
                </c:pt>
                <c:pt idx="172">
                  <c:v>8.4209999999999995E-5</c:v>
                </c:pt>
                <c:pt idx="173">
                  <c:v>7.8269999999999994E-5</c:v>
                </c:pt>
                <c:pt idx="174">
                  <c:v>7.3150000000000003E-5</c:v>
                </c:pt>
                <c:pt idx="175">
                  <c:v>6.868E-5</c:v>
                </c:pt>
                <c:pt idx="176">
                  <c:v>6.4739999999999993E-5</c:v>
                </c:pt>
                <c:pt idx="177">
                  <c:v>5.8119999999999999E-5</c:v>
                </c:pt>
                <c:pt idx="178">
                  <c:v>5.2769999999999998E-5</c:v>
                </c:pt>
                <c:pt idx="179">
                  <c:v>4.8359999999999998E-5</c:v>
                </c:pt>
                <c:pt idx="180">
                  <c:v>4.4650000000000001E-5</c:v>
                </c:pt>
                <c:pt idx="181">
                  <c:v>4.1480000000000003E-5</c:v>
                </c:pt>
                <c:pt idx="182">
                  <c:v>3.875E-5</c:v>
                </c:pt>
                <c:pt idx="183">
                  <c:v>3.4270000000000002E-5</c:v>
                </c:pt>
                <c:pt idx="184">
                  <c:v>3.0750000000000002E-5</c:v>
                </c:pt>
                <c:pt idx="185">
                  <c:v>2.7909999999999999E-5</c:v>
                </c:pt>
                <c:pt idx="186">
                  <c:v>2.5559999999999999E-5</c:v>
                </c:pt>
                <c:pt idx="187">
                  <c:v>2.3589999999999999E-5</c:v>
                </c:pt>
                <c:pt idx="188">
                  <c:v>2.1909999999999999E-5</c:v>
                </c:pt>
                <c:pt idx="189">
                  <c:v>2.0460000000000001E-5</c:v>
                </c:pt>
                <c:pt idx="190">
                  <c:v>1.9199999999999999E-5</c:v>
                </c:pt>
                <c:pt idx="191">
                  <c:v>1.8090000000000001E-5</c:v>
                </c:pt>
                <c:pt idx="192">
                  <c:v>1.7099999999999999E-5</c:v>
                </c:pt>
                <c:pt idx="193">
                  <c:v>1.6220000000000001E-5</c:v>
                </c:pt>
                <c:pt idx="194">
                  <c:v>1.472E-5</c:v>
                </c:pt>
                <c:pt idx="195">
                  <c:v>1.3200000000000001E-5</c:v>
                </c:pt>
                <c:pt idx="196">
                  <c:v>1.1970000000000001E-5</c:v>
                </c:pt>
                <c:pt idx="197">
                  <c:v>1.096E-5</c:v>
                </c:pt>
                <c:pt idx="198">
                  <c:v>1.011E-5</c:v>
                </c:pt>
                <c:pt idx="199">
                  <c:v>9.3840000000000003E-6</c:v>
                </c:pt>
                <c:pt idx="200">
                  <c:v>8.7600000000000008E-6</c:v>
                </c:pt>
                <c:pt idx="201">
                  <c:v>8.2169999999999994E-6</c:v>
                </c:pt>
                <c:pt idx="202">
                  <c:v>7.7389999999999999E-6</c:v>
                </c:pt>
                <c:pt idx="203">
                  <c:v>6.9360000000000002E-6</c:v>
                </c:pt>
                <c:pt idx="204">
                  <c:v>6.2890000000000003E-6</c:v>
                </c:pt>
                <c:pt idx="205">
                  <c:v>5.755E-6</c:v>
                </c:pt>
                <c:pt idx="206">
                  <c:v>5.3070000000000002E-6</c:v>
                </c:pt>
                <c:pt idx="207">
                  <c:v>4.9259999999999999E-6</c:v>
                </c:pt>
                <c:pt idx="208">
                  <c:v>4.5979999999999999E-6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5B-49E4-8372-2078E01859A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srim7Be_Diamond!$D$20:$D$228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srim7Be_Diamond!$G$20:$G$228</c:f>
              <c:numCache>
                <c:formatCode>0.000E+00</c:formatCode>
                <c:ptCount val="209"/>
                <c:pt idx="0">
                  <c:v>0.32557000000000003</c:v>
                </c:pt>
                <c:pt idx="1">
                  <c:v>0.34118999999999999</c:v>
                </c:pt>
                <c:pt idx="2">
                  <c:v>0.35510999999999998</c:v>
                </c:pt>
                <c:pt idx="3">
                  <c:v>0.36776000000000003</c:v>
                </c:pt>
                <c:pt idx="4">
                  <c:v>0.37935999999999998</c:v>
                </c:pt>
                <c:pt idx="5">
                  <c:v>0.39004</c:v>
                </c:pt>
                <c:pt idx="6">
                  <c:v>0.39981</c:v>
                </c:pt>
                <c:pt idx="7">
                  <c:v>0.40898000000000001</c:v>
                </c:pt>
                <c:pt idx="8">
                  <c:v>0.41757</c:v>
                </c:pt>
                <c:pt idx="9">
                  <c:v>0.42557999999999996</c:v>
                </c:pt>
                <c:pt idx="10">
                  <c:v>0.43310999999999999</c:v>
                </c:pt>
                <c:pt idx="11">
                  <c:v>0.44029000000000001</c:v>
                </c:pt>
                <c:pt idx="12">
                  <c:v>0.45344999999999996</c:v>
                </c:pt>
                <c:pt idx="13">
                  <c:v>0.46818000000000004</c:v>
                </c:pt>
                <c:pt idx="14">
                  <c:v>0.48135</c:v>
                </c:pt>
                <c:pt idx="15">
                  <c:v>0.49317999999999995</c:v>
                </c:pt>
                <c:pt idx="16">
                  <c:v>0.50391999999999992</c:v>
                </c:pt>
                <c:pt idx="17">
                  <c:v>0.51370000000000005</c:v>
                </c:pt>
                <c:pt idx="18">
                  <c:v>0.52280000000000004</c:v>
                </c:pt>
                <c:pt idx="19">
                  <c:v>0.53110000000000002</c:v>
                </c:pt>
                <c:pt idx="20">
                  <c:v>0.53879999999999995</c:v>
                </c:pt>
                <c:pt idx="21">
                  <c:v>0.55279999999999996</c:v>
                </c:pt>
                <c:pt idx="22">
                  <c:v>0.56509999999999994</c:v>
                </c:pt>
                <c:pt idx="23">
                  <c:v>0.57600000000000007</c:v>
                </c:pt>
                <c:pt idx="24">
                  <c:v>0.58579999999999999</c:v>
                </c:pt>
                <c:pt idx="25">
                  <c:v>0.5948</c:v>
                </c:pt>
                <c:pt idx="26">
                  <c:v>0.6028</c:v>
                </c:pt>
                <c:pt idx="27">
                  <c:v>0.61699999999999999</c:v>
                </c:pt>
                <c:pt idx="28">
                  <c:v>0.62919999999999998</c:v>
                </c:pt>
                <c:pt idx="29">
                  <c:v>0.63959999999999995</c:v>
                </c:pt>
                <c:pt idx="30">
                  <c:v>0.64890000000000003</c:v>
                </c:pt>
                <c:pt idx="31">
                  <c:v>0.65700000000000003</c:v>
                </c:pt>
                <c:pt idx="32">
                  <c:v>0.66439999999999999</c:v>
                </c:pt>
                <c:pt idx="33">
                  <c:v>0.67110000000000003</c:v>
                </c:pt>
                <c:pt idx="34">
                  <c:v>0.67710000000000004</c:v>
                </c:pt>
                <c:pt idx="35">
                  <c:v>0.68270000000000008</c:v>
                </c:pt>
                <c:pt idx="36">
                  <c:v>0.68779999999999997</c:v>
                </c:pt>
                <c:pt idx="37">
                  <c:v>0.69259999999999999</c:v>
                </c:pt>
                <c:pt idx="38">
                  <c:v>0.70130000000000003</c:v>
                </c:pt>
                <c:pt idx="39">
                  <c:v>0.71060000000000001</c:v>
                </c:pt>
                <c:pt idx="40">
                  <c:v>0.71899999999999997</c:v>
                </c:pt>
                <c:pt idx="41">
                  <c:v>0.72650000000000003</c:v>
                </c:pt>
                <c:pt idx="42">
                  <c:v>0.73340000000000005</c:v>
                </c:pt>
                <c:pt idx="43">
                  <c:v>0.73970000000000002</c:v>
                </c:pt>
                <c:pt idx="44">
                  <c:v>0.74570000000000003</c:v>
                </c:pt>
                <c:pt idx="45">
                  <c:v>0.75140000000000007</c:v>
                </c:pt>
                <c:pt idx="46">
                  <c:v>0.75690000000000002</c:v>
                </c:pt>
                <c:pt idx="47">
                  <c:v>0.76719999999999999</c:v>
                </c:pt>
                <c:pt idx="48">
                  <c:v>0.77699999999999991</c:v>
                </c:pt>
                <c:pt idx="49">
                  <c:v>0.78639999999999999</c:v>
                </c:pt>
                <c:pt idx="50">
                  <c:v>0.79559999999999997</c:v>
                </c:pt>
                <c:pt idx="51">
                  <c:v>0.8044</c:v>
                </c:pt>
                <c:pt idx="52">
                  <c:v>0.81320000000000003</c:v>
                </c:pt>
                <c:pt idx="53">
                  <c:v>0.83040000000000003</c:v>
                </c:pt>
                <c:pt idx="54">
                  <c:v>0.84730000000000005</c:v>
                </c:pt>
                <c:pt idx="55">
                  <c:v>0.8639</c:v>
                </c:pt>
                <c:pt idx="56">
                  <c:v>0.88030000000000008</c:v>
                </c:pt>
                <c:pt idx="57">
                  <c:v>0.89649999999999996</c:v>
                </c:pt>
                <c:pt idx="58">
                  <c:v>0.91250000000000009</c:v>
                </c:pt>
                <c:pt idx="59">
                  <c:v>0.9282999999999999</c:v>
                </c:pt>
                <c:pt idx="60">
                  <c:v>0.91930000000000001</c:v>
                </c:pt>
                <c:pt idx="61">
                  <c:v>0.91590000000000005</c:v>
                </c:pt>
                <c:pt idx="62">
                  <c:v>0.91680000000000006</c:v>
                </c:pt>
                <c:pt idx="63">
                  <c:v>0.92100000000000004</c:v>
                </c:pt>
                <c:pt idx="64">
                  <c:v>0.93640000000000001</c:v>
                </c:pt>
                <c:pt idx="65">
                  <c:v>0.96440000000000003</c:v>
                </c:pt>
                <c:pt idx="66">
                  <c:v>0.99790000000000001</c:v>
                </c:pt>
                <c:pt idx="67">
                  <c:v>1.0343</c:v>
                </c:pt>
                <c:pt idx="68">
                  <c:v>1.0719000000000001</c:v>
                </c:pt>
                <c:pt idx="69">
                  <c:v>1.1095999999999999</c:v>
                </c:pt>
                <c:pt idx="70">
                  <c:v>1.1469</c:v>
                </c:pt>
                <c:pt idx="71">
                  <c:v>1.1831999999999998</c:v>
                </c:pt>
                <c:pt idx="72">
                  <c:v>1.2185000000000001</c:v>
                </c:pt>
                <c:pt idx="73">
                  <c:v>1.2856000000000001</c:v>
                </c:pt>
                <c:pt idx="74">
                  <c:v>1.3462000000000001</c:v>
                </c:pt>
                <c:pt idx="75">
                  <c:v>1.4019999999999999</c:v>
                </c:pt>
                <c:pt idx="76">
                  <c:v>1.4527000000000001</c:v>
                </c:pt>
                <c:pt idx="77">
                  <c:v>1.4970999999999999</c:v>
                </c:pt>
                <c:pt idx="78">
                  <c:v>1.53816</c:v>
                </c:pt>
                <c:pt idx="79">
                  <c:v>1.60876</c:v>
                </c:pt>
                <c:pt idx="80">
                  <c:v>1.6668500000000002</c:v>
                </c:pt>
                <c:pt idx="81">
                  <c:v>1.71807</c:v>
                </c:pt>
                <c:pt idx="82">
                  <c:v>1.76515</c:v>
                </c:pt>
                <c:pt idx="83">
                  <c:v>1.8099000000000001</c:v>
                </c:pt>
                <c:pt idx="84">
                  <c:v>1.8531799999999998</c:v>
                </c:pt>
                <c:pt idx="85">
                  <c:v>1.89591</c:v>
                </c:pt>
                <c:pt idx="86">
                  <c:v>1.9379999999999999</c:v>
                </c:pt>
                <c:pt idx="87">
                  <c:v>1.98139</c:v>
                </c:pt>
                <c:pt idx="88">
                  <c:v>2.0240400000000003</c:v>
                </c:pt>
                <c:pt idx="89">
                  <c:v>2.0669099999999996</c:v>
                </c:pt>
                <c:pt idx="90">
                  <c:v>2.15219</c:v>
                </c:pt>
                <c:pt idx="91">
                  <c:v>2.2573300000000001</c:v>
                </c:pt>
                <c:pt idx="92">
                  <c:v>2.3601399999999999</c:v>
                </c:pt>
                <c:pt idx="93">
                  <c:v>2.4604399999999997</c:v>
                </c:pt>
                <c:pt idx="94">
                  <c:v>2.5581399999999999</c:v>
                </c:pt>
                <c:pt idx="95">
                  <c:v>2.6531400000000001</c:v>
                </c:pt>
                <c:pt idx="96">
                  <c:v>2.74539</c:v>
                </c:pt>
                <c:pt idx="97">
                  <c:v>2.8338399999999999</c:v>
                </c:pt>
                <c:pt idx="98">
                  <c:v>2.9204600000000003</c:v>
                </c:pt>
                <c:pt idx="99">
                  <c:v>3.0831</c:v>
                </c:pt>
                <c:pt idx="100">
                  <c:v>3.23516</c:v>
                </c:pt>
                <c:pt idx="101">
                  <c:v>3.3745400000000001</c:v>
                </c:pt>
                <c:pt idx="102">
                  <c:v>3.5041500000000001</c:v>
                </c:pt>
                <c:pt idx="103">
                  <c:v>3.6229499999999999</c:v>
                </c:pt>
                <c:pt idx="104">
                  <c:v>3.7319100000000001</c:v>
                </c:pt>
                <c:pt idx="105">
                  <c:v>3.9221699999999999</c:v>
                </c:pt>
                <c:pt idx="106">
                  <c:v>4.0797699999999999</c:v>
                </c:pt>
                <c:pt idx="107">
                  <c:v>4.2086299999999994</c:v>
                </c:pt>
                <c:pt idx="108">
                  <c:v>4.3136799999999997</c:v>
                </c:pt>
                <c:pt idx="109">
                  <c:v>4.3978699999999993</c:v>
                </c:pt>
                <c:pt idx="110">
                  <c:v>4.4631699999999999</c:v>
                </c:pt>
                <c:pt idx="111">
                  <c:v>4.5135589999999999</c:v>
                </c:pt>
                <c:pt idx="112">
                  <c:v>4.551024</c:v>
                </c:pt>
                <c:pt idx="113">
                  <c:v>4.5775499999999996</c:v>
                </c:pt>
                <c:pt idx="114">
                  <c:v>4.5941270000000003</c:v>
                </c:pt>
                <c:pt idx="115">
                  <c:v>4.6027459999999998</c:v>
                </c:pt>
                <c:pt idx="116">
                  <c:v>4.601089</c:v>
                </c:pt>
                <c:pt idx="117">
                  <c:v>4.5714180000000004</c:v>
                </c:pt>
                <c:pt idx="118">
                  <c:v>4.5208699999999995</c:v>
                </c:pt>
                <c:pt idx="119">
                  <c:v>4.457414</c:v>
                </c:pt>
                <c:pt idx="120">
                  <c:v>4.3870269999999998</c:v>
                </c:pt>
                <c:pt idx="121">
                  <c:v>4.3106949999999999</c:v>
                </c:pt>
                <c:pt idx="122">
                  <c:v>4.2324069999999994</c:v>
                </c:pt>
                <c:pt idx="123">
                  <c:v>4.1531539999999998</c:v>
                </c:pt>
                <c:pt idx="124">
                  <c:v>4.0749300000000002</c:v>
                </c:pt>
                <c:pt idx="125">
                  <c:v>3.9215520000000001</c:v>
                </c:pt>
                <c:pt idx="126">
                  <c:v>3.7752439999999998</c:v>
                </c:pt>
                <c:pt idx="127">
                  <c:v>3.6379869999999999</c:v>
                </c:pt>
                <c:pt idx="128">
                  <c:v>3.5087699999999997</c:v>
                </c:pt>
                <c:pt idx="129">
                  <c:v>3.388585</c:v>
                </c:pt>
                <c:pt idx="130">
                  <c:v>3.276424</c:v>
                </c:pt>
                <c:pt idx="131">
                  <c:v>3.0721579999999999</c:v>
                </c:pt>
                <c:pt idx="132">
                  <c:v>2.8929469999999999</c:v>
                </c:pt>
                <c:pt idx="133">
                  <c:v>2.7347760000000001</c:v>
                </c:pt>
                <c:pt idx="134">
                  <c:v>2.5926330000000002</c:v>
                </c:pt>
                <c:pt idx="135">
                  <c:v>2.4645130000000002</c:v>
                </c:pt>
                <c:pt idx="136">
                  <c:v>2.3494109999999999</c:v>
                </c:pt>
                <c:pt idx="137">
                  <c:v>2.243322</c:v>
                </c:pt>
                <c:pt idx="138">
                  <c:v>2.1622439999999998</c:v>
                </c:pt>
                <c:pt idx="139">
                  <c:v>2.077175</c:v>
                </c:pt>
                <c:pt idx="140">
                  <c:v>1.9901140000000002</c:v>
                </c:pt>
                <c:pt idx="141">
                  <c:v>1.9170589999999998</c:v>
                </c:pt>
                <c:pt idx="142">
                  <c:v>1.7859646</c:v>
                </c:pt>
                <c:pt idx="143">
                  <c:v>1.6448689999999999</c:v>
                </c:pt>
                <c:pt idx="144">
                  <c:v>1.5227914</c:v>
                </c:pt>
                <c:pt idx="145">
                  <c:v>1.4177271</c:v>
                </c:pt>
                <c:pt idx="146">
                  <c:v>1.3246729000000002</c:v>
                </c:pt>
                <c:pt idx="147">
                  <c:v>1.2426265999999999</c:v>
                </c:pt>
                <c:pt idx="148">
                  <c:v>1.1705865</c:v>
                </c:pt>
                <c:pt idx="149">
                  <c:v>1.1055515</c:v>
                </c:pt>
                <c:pt idx="150">
                  <c:v>1.0465206</c:v>
                </c:pt>
                <c:pt idx="151">
                  <c:v>0.94616849999999997</c:v>
                </c:pt>
                <c:pt idx="152">
                  <c:v>0.86312630000000001</c:v>
                </c:pt>
                <c:pt idx="153">
                  <c:v>0.79379140000000004</c:v>
                </c:pt>
                <c:pt idx="154">
                  <c:v>0.73526199999999997</c:v>
                </c:pt>
                <c:pt idx="155">
                  <c:v>0.68533680000000008</c:v>
                </c:pt>
                <c:pt idx="156">
                  <c:v>0.64241510000000002</c:v>
                </c:pt>
                <c:pt idx="157">
                  <c:v>0.57287940000000004</c:v>
                </c:pt>
                <c:pt idx="158">
                  <c:v>0.51925120000000002</c:v>
                </c:pt>
                <c:pt idx="159">
                  <c:v>0.47682840000000004</c:v>
                </c:pt>
                <c:pt idx="160">
                  <c:v>0.4425096</c:v>
                </c:pt>
                <c:pt idx="161">
                  <c:v>0.41409370000000001</c:v>
                </c:pt>
                <c:pt idx="162">
                  <c:v>0.3899802</c:v>
                </c:pt>
                <c:pt idx="163">
                  <c:v>0.36906850000000002</c:v>
                </c:pt>
                <c:pt idx="164">
                  <c:v>0.35055819999999999</c:v>
                </c:pt>
                <c:pt idx="165">
                  <c:v>0.33374920000000002</c:v>
                </c:pt>
                <c:pt idx="166">
                  <c:v>0.3182413</c:v>
                </c:pt>
                <c:pt idx="167">
                  <c:v>0.30363410000000002</c:v>
                </c:pt>
                <c:pt idx="168">
                  <c:v>0.27612190000000003</c:v>
                </c:pt>
                <c:pt idx="169">
                  <c:v>0.24840950000000001</c:v>
                </c:pt>
                <c:pt idx="170">
                  <c:v>0.22789945</c:v>
                </c:pt>
                <c:pt idx="171">
                  <c:v>0.21079117</c:v>
                </c:pt>
                <c:pt idx="172">
                  <c:v>0.19638421</c:v>
                </c:pt>
                <c:pt idx="173">
                  <c:v>0.18407826999999999</c:v>
                </c:pt>
                <c:pt idx="174">
                  <c:v>0.17337315</c:v>
                </c:pt>
                <c:pt idx="175">
                  <c:v>0.16406867999999999</c:v>
                </c:pt>
                <c:pt idx="176">
                  <c:v>0.15576474000000001</c:v>
                </c:pt>
                <c:pt idx="177">
                  <c:v>0.14185812</c:v>
                </c:pt>
                <c:pt idx="178">
                  <c:v>0.13065277</c:v>
                </c:pt>
                <c:pt idx="179">
                  <c:v>0.12124836</c:v>
                </c:pt>
                <c:pt idx="180">
                  <c:v>0.11344464999999999</c:v>
                </c:pt>
                <c:pt idx="181">
                  <c:v>0.10664148</c:v>
                </c:pt>
                <c:pt idx="182">
                  <c:v>0.10083875</c:v>
                </c:pt>
                <c:pt idx="183">
                  <c:v>9.1324269999999999E-2</c:v>
                </c:pt>
                <c:pt idx="184">
                  <c:v>8.3800749999999993E-2</c:v>
                </c:pt>
                <c:pt idx="185">
                  <c:v>7.7727910000000011E-2</c:v>
                </c:pt>
                <c:pt idx="186">
                  <c:v>7.2705559999999989E-2</c:v>
                </c:pt>
                <c:pt idx="187">
                  <c:v>6.8493590000000007E-2</c:v>
                </c:pt>
                <c:pt idx="188">
                  <c:v>6.4911910000000003E-2</c:v>
                </c:pt>
                <c:pt idx="189">
                  <c:v>6.1820460000000001E-2</c:v>
                </c:pt>
                <c:pt idx="190">
                  <c:v>5.91292E-2</c:v>
                </c:pt>
                <c:pt idx="191">
                  <c:v>5.676809E-2</c:v>
                </c:pt>
                <c:pt idx="192">
                  <c:v>5.4677099999999999E-2</c:v>
                </c:pt>
                <c:pt idx="193">
                  <c:v>5.2816219999999997E-2</c:v>
                </c:pt>
                <c:pt idx="194">
                  <c:v>4.9644720000000003E-2</c:v>
                </c:pt>
                <c:pt idx="195">
                  <c:v>4.6463199999999996E-2</c:v>
                </c:pt>
                <c:pt idx="196">
                  <c:v>4.3911970000000002E-2</c:v>
                </c:pt>
                <c:pt idx="197">
                  <c:v>4.183096E-2</c:v>
                </c:pt>
                <c:pt idx="198">
                  <c:v>4.0110109999999997E-2</c:v>
                </c:pt>
                <c:pt idx="199">
                  <c:v>3.8649384000000002E-2</c:v>
                </c:pt>
                <c:pt idx="200">
                  <c:v>3.7418759999999995E-2</c:v>
                </c:pt>
                <c:pt idx="201">
                  <c:v>3.6348216999999995E-2</c:v>
                </c:pt>
                <c:pt idx="202">
                  <c:v>3.5427739E-2</c:v>
                </c:pt>
                <c:pt idx="203">
                  <c:v>3.3906935999999999E-2</c:v>
                </c:pt>
                <c:pt idx="204">
                  <c:v>3.2716289000000003E-2</c:v>
                </c:pt>
                <c:pt idx="205">
                  <c:v>3.1765755E-2</c:v>
                </c:pt>
                <c:pt idx="206">
                  <c:v>3.0995307E-2</c:v>
                </c:pt>
                <c:pt idx="207">
                  <c:v>3.0354925999999997E-2</c:v>
                </c:pt>
                <c:pt idx="208">
                  <c:v>2.9834598E-2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5B-49E4-8372-2078E0185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974240"/>
        <c:axId val="479969928"/>
      </c:scatterChart>
      <c:valAx>
        <c:axId val="47997424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9969928"/>
        <c:crosses val="autoZero"/>
        <c:crossBetween val="midCat"/>
        <c:majorUnit val="10"/>
      </c:valAx>
      <c:valAx>
        <c:axId val="47996992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997424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52570155997"/>
          <c:y val="0.7077779645757877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B12E4B4B-EB25-41CB-B727-F79A90EAF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FB6FE1FD-D114-4089-8736-96F85B9A2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359ED95E-CA2E-4E9C-A56D-4BFADCD57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BD84FF70-71FD-468F-8CD2-334B0ABB8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228"/>
  <sheetViews>
    <sheetView zoomScale="70" zoomScaleNormal="70" workbookViewId="0">
      <selection activeCell="C9" sqref="C9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68</v>
      </c>
      <c r="M2" s="8"/>
      <c r="N2" s="9" t="s">
        <v>15</v>
      </c>
      <c r="R2" s="46"/>
      <c r="S2" s="132"/>
      <c r="T2" s="25"/>
      <c r="U2" s="46"/>
      <c r="V2" s="124"/>
      <c r="W2" s="25"/>
      <c r="X2" s="25"/>
      <c r="Y2" s="25"/>
    </row>
    <row r="3" spans="1:25">
      <c r="A3" s="4">
        <v>3</v>
      </c>
      <c r="B3" s="12" t="s">
        <v>69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70</v>
      </c>
      <c r="F5" s="14" t="s">
        <v>0</v>
      </c>
      <c r="G5" s="14" t="s">
        <v>26</v>
      </c>
      <c r="H5" s="14" t="s">
        <v>71</v>
      </c>
      <c r="I5" s="14" t="s">
        <v>71</v>
      </c>
      <c r="J5" s="24" t="s">
        <v>28</v>
      </c>
      <c r="K5" s="5" t="s">
        <v>72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srim7Be_Si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73</v>
      </c>
      <c r="C6" s="26" t="s">
        <v>74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111</v>
      </c>
      <c r="P6" s="136" t="s">
        <v>222</v>
      </c>
      <c r="Q6" s="135"/>
      <c r="R6" s="134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75</v>
      </c>
      <c r="F7" s="32"/>
      <c r="G7" s="33"/>
      <c r="H7" s="33"/>
      <c r="I7" s="34"/>
      <c r="J7" s="4">
        <v>2</v>
      </c>
      <c r="K7" s="35">
        <v>232.11</v>
      </c>
      <c r="L7" s="22" t="s">
        <v>35</v>
      </c>
      <c r="M7" s="9"/>
      <c r="N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76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77</v>
      </c>
      <c r="D11" s="7" t="s">
        <v>78</v>
      </c>
      <c r="F11" s="32"/>
      <c r="G11" s="33"/>
      <c r="H11" s="33"/>
      <c r="I11" s="34"/>
      <c r="J11" s="4">
        <v>6</v>
      </c>
      <c r="K11" s="35">
        <v>1000</v>
      </c>
      <c r="L11" s="22" t="s">
        <v>79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80</v>
      </c>
      <c r="C12" s="44">
        <v>20</v>
      </c>
      <c r="D12" s="45">
        <f>$C$5/100</f>
        <v>7.0000000000000007E-2</v>
      </c>
      <c r="E12" s="21" t="s">
        <v>109</v>
      </c>
      <c r="F12" s="32"/>
      <c r="G12" s="33"/>
      <c r="H12" s="33"/>
      <c r="I12" s="34"/>
      <c r="J12" s="4">
        <v>7</v>
      </c>
      <c r="K12" s="35">
        <v>46.637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81</v>
      </c>
      <c r="C13" s="48">
        <v>228</v>
      </c>
      <c r="D13" s="45">
        <f>$C$5*1000000</f>
        <v>7000000</v>
      </c>
      <c r="E13" s="21" t="s">
        <v>82</v>
      </c>
      <c r="F13" s="49"/>
      <c r="G13" s="50"/>
      <c r="H13" s="50"/>
      <c r="I13" s="51"/>
      <c r="J13" s="4">
        <v>8</v>
      </c>
      <c r="K13" s="52">
        <v>1.4237</v>
      </c>
      <c r="L13" s="22" t="s">
        <v>83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205</v>
      </c>
      <c r="C14" s="102"/>
      <c r="D14" s="21" t="s">
        <v>206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207</v>
      </c>
      <c r="C15" s="103"/>
      <c r="D15" s="101" t="s">
        <v>208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84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25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85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R17" s="46"/>
      <c r="S17" s="47"/>
      <c r="T17" s="25"/>
      <c r="U17" s="25"/>
      <c r="V17" s="25"/>
      <c r="W17" s="25"/>
      <c r="X17" s="25"/>
      <c r="Y17" s="25"/>
    </row>
    <row r="18" spans="1:25">
      <c r="A18" s="1">
        <v>18</v>
      </c>
      <c r="B18" s="71" t="s">
        <v>57</v>
      </c>
      <c r="C18" s="25"/>
      <c r="D18" s="117" t="s">
        <v>58</v>
      </c>
      <c r="E18" s="190" t="s">
        <v>59</v>
      </c>
      <c r="F18" s="191"/>
      <c r="G18" s="192"/>
      <c r="H18" s="71" t="s">
        <v>60</v>
      </c>
      <c r="I18" s="25"/>
      <c r="J18" s="117" t="s">
        <v>61</v>
      </c>
      <c r="K18" s="71" t="s">
        <v>62</v>
      </c>
      <c r="L18" s="73"/>
      <c r="M18" s="117" t="s">
        <v>61</v>
      </c>
      <c r="N18" s="71" t="s">
        <v>62</v>
      </c>
      <c r="O18" s="25"/>
      <c r="P18" s="117" t="s">
        <v>61</v>
      </c>
    </row>
    <row r="19" spans="1:25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25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2.513E-2</v>
      </c>
      <c r="F20" s="87">
        <v>0.1042</v>
      </c>
      <c r="G20" s="88">
        <f>E20+F20</f>
        <v>0.12933</v>
      </c>
      <c r="H20" s="84">
        <v>11</v>
      </c>
      <c r="I20" s="85" t="s">
        <v>64</v>
      </c>
      <c r="J20" s="97">
        <f>H20/1000/10</f>
        <v>1.0999999999999998E-3</v>
      </c>
      <c r="K20" s="84">
        <v>13</v>
      </c>
      <c r="L20" s="85" t="s">
        <v>64</v>
      </c>
      <c r="M20" s="97">
        <f t="shared" ref="M20:M83" si="0">K20/1000/10</f>
        <v>1.2999999999999999E-3</v>
      </c>
      <c r="N20" s="84">
        <v>10</v>
      </c>
      <c r="O20" s="85" t="s">
        <v>64</v>
      </c>
      <c r="P20" s="97">
        <f t="shared" ref="P20:P83" si="1">N20/1000/10</f>
        <v>1E-3</v>
      </c>
    </row>
    <row r="21" spans="1:25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2.6870000000000002E-2</v>
      </c>
      <c r="F21" s="92">
        <v>0.1096</v>
      </c>
      <c r="G21" s="88">
        <f t="shared" ref="G21:G84" si="3">E21+F21</f>
        <v>0.13647000000000001</v>
      </c>
      <c r="H21" s="89">
        <v>12</v>
      </c>
      <c r="I21" s="90" t="s">
        <v>64</v>
      </c>
      <c r="J21" s="74">
        <f t="shared" ref="J21:J84" si="4">H21/1000/10</f>
        <v>1.2000000000000001E-3</v>
      </c>
      <c r="K21" s="89">
        <v>14</v>
      </c>
      <c r="L21" s="90" t="s">
        <v>64</v>
      </c>
      <c r="M21" s="74">
        <f t="shared" si="0"/>
        <v>1.4E-3</v>
      </c>
      <c r="N21" s="89">
        <v>10</v>
      </c>
      <c r="O21" s="90" t="s">
        <v>64</v>
      </c>
      <c r="P21" s="74">
        <f t="shared" si="1"/>
        <v>1E-3</v>
      </c>
    </row>
    <row r="22" spans="1:25">
      <c r="B22" s="89">
        <v>89.999899999999997</v>
      </c>
      <c r="C22" s="90" t="s">
        <v>107</v>
      </c>
      <c r="D22" s="120">
        <f t="shared" si="2"/>
        <v>1.2857128571428571E-5</v>
      </c>
      <c r="E22" s="91">
        <v>2.8500000000000001E-2</v>
      </c>
      <c r="F22" s="92">
        <v>0.11459999999999999</v>
      </c>
      <c r="G22" s="88">
        <f t="shared" si="3"/>
        <v>0.1431</v>
      </c>
      <c r="H22" s="89">
        <v>13</v>
      </c>
      <c r="I22" s="90" t="s">
        <v>64</v>
      </c>
      <c r="J22" s="74">
        <f t="shared" si="4"/>
        <v>1.2999999999999999E-3</v>
      </c>
      <c r="K22" s="89">
        <v>15</v>
      </c>
      <c r="L22" s="90" t="s">
        <v>64</v>
      </c>
      <c r="M22" s="74">
        <f t="shared" si="0"/>
        <v>1.5E-3</v>
      </c>
      <c r="N22" s="89">
        <v>11</v>
      </c>
      <c r="O22" s="90" t="s">
        <v>64</v>
      </c>
      <c r="P22" s="74">
        <f t="shared" si="1"/>
        <v>1.0999999999999998E-3</v>
      </c>
    </row>
    <row r="23" spans="1:25">
      <c r="B23" s="89">
        <v>99.999899999999997</v>
      </c>
      <c r="C23" s="90" t="s">
        <v>107</v>
      </c>
      <c r="D23" s="120">
        <f t="shared" si="2"/>
        <v>1.4285699999999999E-5</v>
      </c>
      <c r="E23" s="91">
        <v>3.0040000000000001E-2</v>
      </c>
      <c r="F23" s="92">
        <v>0.1191</v>
      </c>
      <c r="G23" s="88">
        <f t="shared" si="3"/>
        <v>0.14913999999999999</v>
      </c>
      <c r="H23" s="89">
        <v>13</v>
      </c>
      <c r="I23" s="90" t="s">
        <v>64</v>
      </c>
      <c r="J23" s="74">
        <f t="shared" si="4"/>
        <v>1.2999999999999999E-3</v>
      </c>
      <c r="K23" s="89">
        <v>16</v>
      </c>
      <c r="L23" s="90" t="s">
        <v>64</v>
      </c>
      <c r="M23" s="74">
        <f t="shared" si="0"/>
        <v>1.6000000000000001E-3</v>
      </c>
      <c r="N23" s="89">
        <v>12</v>
      </c>
      <c r="O23" s="90" t="s">
        <v>64</v>
      </c>
      <c r="P23" s="74">
        <f t="shared" si="1"/>
        <v>1.2000000000000001E-3</v>
      </c>
    </row>
    <row r="24" spans="1:25">
      <c r="B24" s="89">
        <v>110</v>
      </c>
      <c r="C24" s="90" t="s">
        <v>107</v>
      </c>
      <c r="D24" s="120">
        <f t="shared" si="2"/>
        <v>1.5714285714285715E-5</v>
      </c>
      <c r="E24" s="91">
        <v>3.1510000000000003E-2</v>
      </c>
      <c r="F24" s="92">
        <v>0.1232</v>
      </c>
      <c r="G24" s="88">
        <f t="shared" si="3"/>
        <v>0.15471000000000001</v>
      </c>
      <c r="H24" s="89">
        <v>14</v>
      </c>
      <c r="I24" s="90" t="s">
        <v>64</v>
      </c>
      <c r="J24" s="74">
        <f t="shared" si="4"/>
        <v>1.4E-3</v>
      </c>
      <c r="K24" s="89">
        <v>16</v>
      </c>
      <c r="L24" s="90" t="s">
        <v>64</v>
      </c>
      <c r="M24" s="74">
        <f t="shared" si="0"/>
        <v>1.6000000000000001E-3</v>
      </c>
      <c r="N24" s="89">
        <v>12</v>
      </c>
      <c r="O24" s="90" t="s">
        <v>64</v>
      </c>
      <c r="P24" s="74">
        <f t="shared" si="1"/>
        <v>1.2000000000000001E-3</v>
      </c>
    </row>
    <row r="25" spans="1:25">
      <c r="B25" s="89">
        <v>120</v>
      </c>
      <c r="C25" s="90" t="s">
        <v>107</v>
      </c>
      <c r="D25" s="120">
        <f t="shared" si="2"/>
        <v>1.7142857142857142E-5</v>
      </c>
      <c r="E25" s="91">
        <v>3.2910000000000002E-2</v>
      </c>
      <c r="F25" s="92">
        <v>0.127</v>
      </c>
      <c r="G25" s="88">
        <f t="shared" si="3"/>
        <v>0.15991</v>
      </c>
      <c r="H25" s="89">
        <v>15</v>
      </c>
      <c r="I25" s="90" t="s">
        <v>64</v>
      </c>
      <c r="J25" s="74">
        <f t="shared" si="4"/>
        <v>1.5E-3</v>
      </c>
      <c r="K25" s="89">
        <v>17</v>
      </c>
      <c r="L25" s="90" t="s">
        <v>64</v>
      </c>
      <c r="M25" s="74">
        <f t="shared" si="0"/>
        <v>1.7000000000000001E-3</v>
      </c>
      <c r="N25" s="89">
        <v>13</v>
      </c>
      <c r="O25" s="90" t="s">
        <v>64</v>
      </c>
      <c r="P25" s="74">
        <f t="shared" si="1"/>
        <v>1.2999999999999999E-3</v>
      </c>
    </row>
    <row r="26" spans="1:25">
      <c r="B26" s="89">
        <v>130</v>
      </c>
      <c r="C26" s="90" t="s">
        <v>107</v>
      </c>
      <c r="D26" s="120">
        <f t="shared" si="2"/>
        <v>1.8571428571428568E-5</v>
      </c>
      <c r="E26" s="91">
        <v>3.4250000000000003E-2</v>
      </c>
      <c r="F26" s="92">
        <v>0.1305</v>
      </c>
      <c r="G26" s="88">
        <f t="shared" si="3"/>
        <v>0.16475000000000001</v>
      </c>
      <c r="H26" s="89">
        <v>16</v>
      </c>
      <c r="I26" s="90" t="s">
        <v>64</v>
      </c>
      <c r="J26" s="74">
        <f t="shared" si="4"/>
        <v>1.6000000000000001E-3</v>
      </c>
      <c r="K26" s="89">
        <v>18</v>
      </c>
      <c r="L26" s="90" t="s">
        <v>64</v>
      </c>
      <c r="M26" s="74">
        <f t="shared" si="0"/>
        <v>1.8E-3</v>
      </c>
      <c r="N26" s="89">
        <v>14</v>
      </c>
      <c r="O26" s="90" t="s">
        <v>64</v>
      </c>
      <c r="P26" s="74">
        <f t="shared" si="1"/>
        <v>1.4E-3</v>
      </c>
    </row>
    <row r="27" spans="1:25">
      <c r="B27" s="89">
        <v>139.999</v>
      </c>
      <c r="C27" s="90" t="s">
        <v>107</v>
      </c>
      <c r="D27" s="120">
        <f t="shared" si="2"/>
        <v>1.9999857142857142E-5</v>
      </c>
      <c r="E27" s="91">
        <v>3.5540000000000002E-2</v>
      </c>
      <c r="F27" s="92">
        <v>0.1338</v>
      </c>
      <c r="G27" s="88">
        <f t="shared" si="3"/>
        <v>0.16933999999999999</v>
      </c>
      <c r="H27" s="89">
        <v>16</v>
      </c>
      <c r="I27" s="90" t="s">
        <v>64</v>
      </c>
      <c r="J27" s="74">
        <f t="shared" si="4"/>
        <v>1.6000000000000001E-3</v>
      </c>
      <c r="K27" s="89">
        <v>19</v>
      </c>
      <c r="L27" s="90" t="s">
        <v>64</v>
      </c>
      <c r="M27" s="74">
        <f t="shared" si="0"/>
        <v>1.9E-3</v>
      </c>
      <c r="N27" s="89">
        <v>14</v>
      </c>
      <c r="O27" s="90" t="s">
        <v>64</v>
      </c>
      <c r="P27" s="74">
        <f t="shared" si="1"/>
        <v>1.4E-3</v>
      </c>
    </row>
    <row r="28" spans="1:25">
      <c r="B28" s="89">
        <v>149.999</v>
      </c>
      <c r="C28" s="90" t="s">
        <v>107</v>
      </c>
      <c r="D28" s="120">
        <f t="shared" si="2"/>
        <v>2.1428428571428572E-5</v>
      </c>
      <c r="E28" s="91">
        <v>3.6790000000000003E-2</v>
      </c>
      <c r="F28" s="92">
        <v>0.13689999999999999</v>
      </c>
      <c r="G28" s="88">
        <f t="shared" si="3"/>
        <v>0.17369000000000001</v>
      </c>
      <c r="H28" s="89">
        <v>17</v>
      </c>
      <c r="I28" s="90" t="s">
        <v>64</v>
      </c>
      <c r="J28" s="74">
        <f t="shared" si="4"/>
        <v>1.7000000000000001E-3</v>
      </c>
      <c r="K28" s="89">
        <v>19</v>
      </c>
      <c r="L28" s="90" t="s">
        <v>64</v>
      </c>
      <c r="M28" s="74">
        <f t="shared" si="0"/>
        <v>1.9E-3</v>
      </c>
      <c r="N28" s="89">
        <v>15</v>
      </c>
      <c r="O28" s="90" t="s">
        <v>64</v>
      </c>
      <c r="P28" s="74">
        <f t="shared" si="1"/>
        <v>1.5E-3</v>
      </c>
    </row>
    <row r="29" spans="1:25">
      <c r="B29" s="89">
        <v>159.999</v>
      </c>
      <c r="C29" s="90" t="s">
        <v>107</v>
      </c>
      <c r="D29" s="120">
        <f t="shared" si="2"/>
        <v>2.2856999999999998E-5</v>
      </c>
      <c r="E29" s="91">
        <v>3.7999999999999999E-2</v>
      </c>
      <c r="F29" s="92">
        <v>0.13969999999999999</v>
      </c>
      <c r="G29" s="88">
        <f t="shared" si="3"/>
        <v>0.1777</v>
      </c>
      <c r="H29" s="89">
        <v>18</v>
      </c>
      <c r="I29" s="90" t="s">
        <v>64</v>
      </c>
      <c r="J29" s="74">
        <f t="shared" si="4"/>
        <v>1.8E-3</v>
      </c>
      <c r="K29" s="89">
        <v>20</v>
      </c>
      <c r="L29" s="90" t="s">
        <v>64</v>
      </c>
      <c r="M29" s="74">
        <f t="shared" si="0"/>
        <v>2E-3</v>
      </c>
      <c r="N29" s="89">
        <v>15</v>
      </c>
      <c r="O29" s="90" t="s">
        <v>64</v>
      </c>
      <c r="P29" s="74">
        <f t="shared" si="1"/>
        <v>1.5E-3</v>
      </c>
    </row>
    <row r="30" spans="1:25">
      <c r="B30" s="89">
        <v>169.999</v>
      </c>
      <c r="C30" s="90" t="s">
        <v>107</v>
      </c>
      <c r="D30" s="118">
        <f t="shared" si="2"/>
        <v>2.4285571428571428E-5</v>
      </c>
      <c r="E30" s="91">
        <v>3.9170000000000003E-2</v>
      </c>
      <c r="F30" s="92">
        <v>0.14249999999999999</v>
      </c>
      <c r="G30" s="88">
        <f t="shared" si="3"/>
        <v>0.18167</v>
      </c>
      <c r="H30" s="89">
        <v>19</v>
      </c>
      <c r="I30" s="90" t="s">
        <v>64</v>
      </c>
      <c r="J30" s="74">
        <f t="shared" si="4"/>
        <v>1.9E-3</v>
      </c>
      <c r="K30" s="89">
        <v>21</v>
      </c>
      <c r="L30" s="90" t="s">
        <v>64</v>
      </c>
      <c r="M30" s="74">
        <f t="shared" si="0"/>
        <v>2.1000000000000003E-3</v>
      </c>
      <c r="N30" s="89">
        <v>16</v>
      </c>
      <c r="O30" s="90" t="s">
        <v>64</v>
      </c>
      <c r="P30" s="74">
        <f t="shared" si="1"/>
        <v>1.6000000000000001E-3</v>
      </c>
    </row>
    <row r="31" spans="1:25">
      <c r="B31" s="89">
        <v>179.999</v>
      </c>
      <c r="C31" s="90" t="s">
        <v>107</v>
      </c>
      <c r="D31" s="118">
        <f t="shared" si="2"/>
        <v>2.5714142857142858E-5</v>
      </c>
      <c r="E31" s="91">
        <v>4.0300000000000002E-2</v>
      </c>
      <c r="F31" s="92">
        <v>0.14499999999999999</v>
      </c>
      <c r="G31" s="88">
        <f t="shared" si="3"/>
        <v>0.18529999999999999</v>
      </c>
      <c r="H31" s="89">
        <v>19</v>
      </c>
      <c r="I31" s="90" t="s">
        <v>64</v>
      </c>
      <c r="J31" s="74">
        <f t="shared" si="4"/>
        <v>1.9E-3</v>
      </c>
      <c r="K31" s="89">
        <v>21</v>
      </c>
      <c r="L31" s="90" t="s">
        <v>64</v>
      </c>
      <c r="M31" s="74">
        <f t="shared" si="0"/>
        <v>2.1000000000000003E-3</v>
      </c>
      <c r="N31" s="89">
        <v>16</v>
      </c>
      <c r="O31" s="90" t="s">
        <v>64</v>
      </c>
      <c r="P31" s="74">
        <f t="shared" si="1"/>
        <v>1.6000000000000001E-3</v>
      </c>
    </row>
    <row r="32" spans="1:25">
      <c r="B32" s="89">
        <v>199.999</v>
      </c>
      <c r="C32" s="90" t="s">
        <v>107</v>
      </c>
      <c r="D32" s="118">
        <f t="shared" si="2"/>
        <v>2.8571285714285714E-5</v>
      </c>
      <c r="E32" s="91">
        <v>4.2479999999999997E-2</v>
      </c>
      <c r="F32" s="92">
        <v>0.1497</v>
      </c>
      <c r="G32" s="88">
        <f t="shared" si="3"/>
        <v>0.19217999999999999</v>
      </c>
      <c r="H32" s="89">
        <v>21</v>
      </c>
      <c r="I32" s="90" t="s">
        <v>64</v>
      </c>
      <c r="J32" s="74">
        <f t="shared" si="4"/>
        <v>2.1000000000000003E-3</v>
      </c>
      <c r="K32" s="89">
        <v>23</v>
      </c>
      <c r="L32" s="90" t="s">
        <v>64</v>
      </c>
      <c r="M32" s="74">
        <f t="shared" si="0"/>
        <v>2.3E-3</v>
      </c>
      <c r="N32" s="89">
        <v>17</v>
      </c>
      <c r="O32" s="90" t="s">
        <v>64</v>
      </c>
      <c r="P32" s="74">
        <f t="shared" si="1"/>
        <v>1.7000000000000001E-3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4.5060000000000003E-2</v>
      </c>
      <c r="F33" s="92">
        <v>0.155</v>
      </c>
      <c r="G33" s="88">
        <f t="shared" si="3"/>
        <v>0.20006000000000002</v>
      </c>
      <c r="H33" s="89">
        <v>22</v>
      </c>
      <c r="I33" s="90" t="s">
        <v>64</v>
      </c>
      <c r="J33" s="74">
        <f t="shared" si="4"/>
        <v>2.1999999999999997E-3</v>
      </c>
      <c r="K33" s="89">
        <v>24</v>
      </c>
      <c r="L33" s="90" t="s">
        <v>64</v>
      </c>
      <c r="M33" s="74">
        <f t="shared" si="0"/>
        <v>2.4000000000000002E-3</v>
      </c>
      <c r="N33" s="89">
        <v>19</v>
      </c>
      <c r="O33" s="90" t="s">
        <v>64</v>
      </c>
      <c r="P33" s="74">
        <f t="shared" si="1"/>
        <v>1.9E-3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4.7500000000000001E-2</v>
      </c>
      <c r="F34" s="92">
        <v>0.15970000000000001</v>
      </c>
      <c r="G34" s="88">
        <f t="shared" si="3"/>
        <v>0.2072</v>
      </c>
      <c r="H34" s="89">
        <v>24</v>
      </c>
      <c r="I34" s="90" t="s">
        <v>64</v>
      </c>
      <c r="J34" s="74">
        <f t="shared" si="4"/>
        <v>2.4000000000000002E-3</v>
      </c>
      <c r="K34" s="89">
        <v>26</v>
      </c>
      <c r="L34" s="90" t="s">
        <v>64</v>
      </c>
      <c r="M34" s="74">
        <f t="shared" si="0"/>
        <v>2.5999999999999999E-3</v>
      </c>
      <c r="N34" s="89">
        <v>20</v>
      </c>
      <c r="O34" s="90" t="s">
        <v>64</v>
      </c>
      <c r="P34" s="74">
        <f t="shared" si="1"/>
        <v>2E-3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4.9820000000000003E-2</v>
      </c>
      <c r="F35" s="92">
        <v>0.16389999999999999</v>
      </c>
      <c r="G35" s="88">
        <f t="shared" si="3"/>
        <v>0.21371999999999999</v>
      </c>
      <c r="H35" s="89">
        <v>26</v>
      </c>
      <c r="I35" s="90" t="s">
        <v>64</v>
      </c>
      <c r="J35" s="74">
        <f t="shared" si="4"/>
        <v>2.5999999999999999E-3</v>
      </c>
      <c r="K35" s="89">
        <v>27</v>
      </c>
      <c r="L35" s="90" t="s">
        <v>64</v>
      </c>
      <c r="M35" s="74">
        <f t="shared" si="0"/>
        <v>2.7000000000000001E-3</v>
      </c>
      <c r="N35" s="89">
        <v>21</v>
      </c>
      <c r="O35" s="90" t="s">
        <v>64</v>
      </c>
      <c r="P35" s="74">
        <f t="shared" si="1"/>
        <v>2.1000000000000003E-3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5.203E-2</v>
      </c>
      <c r="F36" s="92">
        <v>0.16769999999999999</v>
      </c>
      <c r="G36" s="88">
        <f t="shared" si="3"/>
        <v>0.21972999999999998</v>
      </c>
      <c r="H36" s="89">
        <v>27</v>
      </c>
      <c r="I36" s="90" t="s">
        <v>64</v>
      </c>
      <c r="J36" s="74">
        <f t="shared" si="4"/>
        <v>2.7000000000000001E-3</v>
      </c>
      <c r="K36" s="89">
        <v>29</v>
      </c>
      <c r="L36" s="90" t="s">
        <v>64</v>
      </c>
      <c r="M36" s="74">
        <f t="shared" si="0"/>
        <v>2.9000000000000002E-3</v>
      </c>
      <c r="N36" s="89">
        <v>22</v>
      </c>
      <c r="O36" s="90" t="s">
        <v>64</v>
      </c>
      <c r="P36" s="74">
        <f t="shared" si="1"/>
        <v>2.1999999999999997E-3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5.416E-2</v>
      </c>
      <c r="F37" s="92">
        <v>0.1711</v>
      </c>
      <c r="G37" s="88">
        <f t="shared" si="3"/>
        <v>0.22526000000000002</v>
      </c>
      <c r="H37" s="89">
        <v>29</v>
      </c>
      <c r="I37" s="90" t="s">
        <v>64</v>
      </c>
      <c r="J37" s="74">
        <f t="shared" si="4"/>
        <v>2.9000000000000002E-3</v>
      </c>
      <c r="K37" s="89">
        <v>30</v>
      </c>
      <c r="L37" s="90" t="s">
        <v>64</v>
      </c>
      <c r="M37" s="74">
        <f t="shared" si="0"/>
        <v>3.0000000000000001E-3</v>
      </c>
      <c r="N37" s="89">
        <v>23</v>
      </c>
      <c r="O37" s="90" t="s">
        <v>64</v>
      </c>
      <c r="P37" s="74">
        <f t="shared" si="1"/>
        <v>2.3E-3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5.62E-2</v>
      </c>
      <c r="F38" s="92">
        <v>0.17430000000000001</v>
      </c>
      <c r="G38" s="88">
        <f t="shared" si="3"/>
        <v>0.23050000000000001</v>
      </c>
      <c r="H38" s="89">
        <v>30</v>
      </c>
      <c r="I38" s="90" t="s">
        <v>64</v>
      </c>
      <c r="J38" s="74">
        <f t="shared" si="4"/>
        <v>3.0000000000000001E-3</v>
      </c>
      <c r="K38" s="89">
        <v>32</v>
      </c>
      <c r="L38" s="90" t="s">
        <v>64</v>
      </c>
      <c r="M38" s="74">
        <f t="shared" si="0"/>
        <v>3.2000000000000002E-3</v>
      </c>
      <c r="N38" s="89">
        <v>24</v>
      </c>
      <c r="O38" s="90" t="s">
        <v>64</v>
      </c>
      <c r="P38" s="74">
        <f t="shared" si="1"/>
        <v>2.4000000000000002E-3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5.8169999999999999E-2</v>
      </c>
      <c r="F39" s="92">
        <v>0.1772</v>
      </c>
      <c r="G39" s="88">
        <f t="shared" si="3"/>
        <v>0.23537</v>
      </c>
      <c r="H39" s="89">
        <v>32</v>
      </c>
      <c r="I39" s="90" t="s">
        <v>64</v>
      </c>
      <c r="J39" s="74">
        <f t="shared" si="4"/>
        <v>3.2000000000000002E-3</v>
      </c>
      <c r="K39" s="89">
        <v>33</v>
      </c>
      <c r="L39" s="90" t="s">
        <v>64</v>
      </c>
      <c r="M39" s="74">
        <f t="shared" si="0"/>
        <v>3.3E-3</v>
      </c>
      <c r="N39" s="89">
        <v>25</v>
      </c>
      <c r="O39" s="90" t="s">
        <v>64</v>
      </c>
      <c r="P39" s="74">
        <f t="shared" si="1"/>
        <v>2.5000000000000001E-3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6.0080000000000001E-2</v>
      </c>
      <c r="F40" s="92">
        <v>0.1799</v>
      </c>
      <c r="G40" s="88">
        <f t="shared" si="3"/>
        <v>0.23998</v>
      </c>
      <c r="H40" s="89">
        <v>34</v>
      </c>
      <c r="I40" s="90" t="s">
        <v>64</v>
      </c>
      <c r="J40" s="74">
        <f t="shared" si="4"/>
        <v>3.4000000000000002E-3</v>
      </c>
      <c r="K40" s="89">
        <v>34</v>
      </c>
      <c r="L40" s="90" t="s">
        <v>64</v>
      </c>
      <c r="M40" s="74">
        <f t="shared" si="0"/>
        <v>3.4000000000000002E-3</v>
      </c>
      <c r="N40" s="89">
        <v>26</v>
      </c>
      <c r="O40" s="90" t="s">
        <v>64</v>
      </c>
      <c r="P40" s="74">
        <f t="shared" si="1"/>
        <v>2.5999999999999999E-3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6.3729999999999995E-2</v>
      </c>
      <c r="F41" s="92">
        <v>0.1847</v>
      </c>
      <c r="G41" s="88">
        <f t="shared" si="3"/>
        <v>0.24842999999999998</v>
      </c>
      <c r="H41" s="89">
        <v>37</v>
      </c>
      <c r="I41" s="90" t="s">
        <v>64</v>
      </c>
      <c r="J41" s="74">
        <f t="shared" si="4"/>
        <v>3.6999999999999997E-3</v>
      </c>
      <c r="K41" s="89">
        <v>37</v>
      </c>
      <c r="L41" s="90" t="s">
        <v>64</v>
      </c>
      <c r="M41" s="74">
        <f t="shared" si="0"/>
        <v>3.6999999999999997E-3</v>
      </c>
      <c r="N41" s="89">
        <v>28</v>
      </c>
      <c r="O41" s="90" t="s">
        <v>64</v>
      </c>
      <c r="P41" s="74">
        <f t="shared" si="1"/>
        <v>2.8E-3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6.7169999999999994E-2</v>
      </c>
      <c r="F42" s="92">
        <v>0.1888</v>
      </c>
      <c r="G42" s="88">
        <f t="shared" si="3"/>
        <v>0.25596999999999998</v>
      </c>
      <c r="H42" s="89">
        <v>39</v>
      </c>
      <c r="I42" s="90" t="s">
        <v>64</v>
      </c>
      <c r="J42" s="74">
        <f t="shared" si="4"/>
        <v>3.8999999999999998E-3</v>
      </c>
      <c r="K42" s="89">
        <v>40</v>
      </c>
      <c r="L42" s="90" t="s">
        <v>64</v>
      </c>
      <c r="M42" s="74">
        <f t="shared" si="0"/>
        <v>4.0000000000000001E-3</v>
      </c>
      <c r="N42" s="89">
        <v>30</v>
      </c>
      <c r="O42" s="90" t="s">
        <v>64</v>
      </c>
      <c r="P42" s="74">
        <f t="shared" si="1"/>
        <v>3.0000000000000001E-3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7.0449999999999999E-2</v>
      </c>
      <c r="F43" s="92">
        <v>0.19239999999999999</v>
      </c>
      <c r="G43" s="88">
        <f t="shared" si="3"/>
        <v>0.26284999999999997</v>
      </c>
      <c r="H43" s="89">
        <v>42</v>
      </c>
      <c r="I43" s="90" t="s">
        <v>64</v>
      </c>
      <c r="J43" s="74">
        <f t="shared" si="4"/>
        <v>4.2000000000000006E-3</v>
      </c>
      <c r="K43" s="89">
        <v>42</v>
      </c>
      <c r="L43" s="90" t="s">
        <v>64</v>
      </c>
      <c r="M43" s="74">
        <f t="shared" si="0"/>
        <v>4.2000000000000006E-3</v>
      </c>
      <c r="N43" s="89">
        <v>32</v>
      </c>
      <c r="O43" s="90" t="s">
        <v>64</v>
      </c>
      <c r="P43" s="74">
        <f t="shared" si="1"/>
        <v>3.2000000000000002E-3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7.3580000000000007E-2</v>
      </c>
      <c r="F44" s="92">
        <v>0.1956</v>
      </c>
      <c r="G44" s="88">
        <f t="shared" si="3"/>
        <v>0.26917999999999997</v>
      </c>
      <c r="H44" s="89">
        <v>45</v>
      </c>
      <c r="I44" s="90" t="s">
        <v>64</v>
      </c>
      <c r="J44" s="74">
        <f t="shared" si="4"/>
        <v>4.4999999999999997E-3</v>
      </c>
      <c r="K44" s="89">
        <v>45</v>
      </c>
      <c r="L44" s="90" t="s">
        <v>64</v>
      </c>
      <c r="M44" s="74">
        <f t="shared" si="0"/>
        <v>4.4999999999999997E-3</v>
      </c>
      <c r="N44" s="89">
        <v>34</v>
      </c>
      <c r="O44" s="90" t="s">
        <v>64</v>
      </c>
      <c r="P44" s="74">
        <f t="shared" si="1"/>
        <v>3.4000000000000002E-3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7.6590000000000005E-2</v>
      </c>
      <c r="F45" s="92">
        <v>0.19850000000000001</v>
      </c>
      <c r="G45" s="88">
        <f t="shared" si="3"/>
        <v>0.27509</v>
      </c>
      <c r="H45" s="89">
        <v>48</v>
      </c>
      <c r="I45" s="90" t="s">
        <v>64</v>
      </c>
      <c r="J45" s="74">
        <f t="shared" si="4"/>
        <v>4.8000000000000004E-3</v>
      </c>
      <c r="K45" s="89">
        <v>47</v>
      </c>
      <c r="L45" s="90" t="s">
        <v>64</v>
      </c>
      <c r="M45" s="74">
        <f t="shared" si="0"/>
        <v>4.7000000000000002E-3</v>
      </c>
      <c r="N45" s="89">
        <v>36</v>
      </c>
      <c r="O45" s="90" t="s">
        <v>64</v>
      </c>
      <c r="P45" s="74">
        <f t="shared" si="1"/>
        <v>3.5999999999999999E-3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7.9479999999999995E-2</v>
      </c>
      <c r="F46" s="92">
        <v>0.20100000000000001</v>
      </c>
      <c r="G46" s="88">
        <f t="shared" si="3"/>
        <v>0.28048000000000001</v>
      </c>
      <c r="H46" s="89">
        <v>51</v>
      </c>
      <c r="I46" s="90" t="s">
        <v>64</v>
      </c>
      <c r="J46" s="74">
        <f t="shared" si="4"/>
        <v>5.0999999999999995E-3</v>
      </c>
      <c r="K46" s="89">
        <v>49</v>
      </c>
      <c r="L46" s="90" t="s">
        <v>64</v>
      </c>
      <c r="M46" s="74">
        <f t="shared" si="0"/>
        <v>4.8999999999999998E-3</v>
      </c>
      <c r="N46" s="89">
        <v>38</v>
      </c>
      <c r="O46" s="90" t="s">
        <v>64</v>
      </c>
      <c r="P46" s="74">
        <f t="shared" si="1"/>
        <v>3.8E-3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8.4970000000000004E-2</v>
      </c>
      <c r="F47" s="92">
        <v>0.20530000000000001</v>
      </c>
      <c r="G47" s="88">
        <f t="shared" si="3"/>
        <v>0.29027000000000003</v>
      </c>
      <c r="H47" s="89">
        <v>56</v>
      </c>
      <c r="I47" s="90" t="s">
        <v>64</v>
      </c>
      <c r="J47" s="74">
        <f t="shared" si="4"/>
        <v>5.5999999999999999E-3</v>
      </c>
      <c r="K47" s="89">
        <v>54</v>
      </c>
      <c r="L47" s="90" t="s">
        <v>64</v>
      </c>
      <c r="M47" s="74">
        <f t="shared" si="0"/>
        <v>5.4000000000000003E-3</v>
      </c>
      <c r="N47" s="89">
        <v>41</v>
      </c>
      <c r="O47" s="90" t="s">
        <v>64</v>
      </c>
      <c r="P47" s="74">
        <f t="shared" si="1"/>
        <v>4.1000000000000003E-3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9.0120000000000006E-2</v>
      </c>
      <c r="F48" s="92">
        <v>0.2087</v>
      </c>
      <c r="G48" s="88">
        <f t="shared" si="3"/>
        <v>0.29881999999999997</v>
      </c>
      <c r="H48" s="89">
        <v>62</v>
      </c>
      <c r="I48" s="90" t="s">
        <v>64</v>
      </c>
      <c r="J48" s="74">
        <f t="shared" si="4"/>
        <v>6.1999999999999998E-3</v>
      </c>
      <c r="K48" s="89">
        <v>58</v>
      </c>
      <c r="L48" s="90" t="s">
        <v>64</v>
      </c>
      <c r="M48" s="74">
        <f t="shared" si="0"/>
        <v>5.8000000000000005E-3</v>
      </c>
      <c r="N48" s="89">
        <v>45</v>
      </c>
      <c r="O48" s="90" t="s">
        <v>64</v>
      </c>
      <c r="P48" s="74">
        <f t="shared" si="1"/>
        <v>4.4999999999999997E-3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9.5000000000000001E-2</v>
      </c>
      <c r="F49" s="92">
        <v>0.21160000000000001</v>
      </c>
      <c r="G49" s="88">
        <f t="shared" si="3"/>
        <v>0.30659999999999998</v>
      </c>
      <c r="H49" s="89">
        <v>67</v>
      </c>
      <c r="I49" s="90" t="s">
        <v>64</v>
      </c>
      <c r="J49" s="74">
        <f t="shared" si="4"/>
        <v>6.7000000000000002E-3</v>
      </c>
      <c r="K49" s="89">
        <v>63</v>
      </c>
      <c r="L49" s="90" t="s">
        <v>64</v>
      </c>
      <c r="M49" s="74">
        <f t="shared" si="0"/>
        <v>6.3E-3</v>
      </c>
      <c r="N49" s="89">
        <v>48</v>
      </c>
      <c r="O49" s="90" t="s">
        <v>64</v>
      </c>
      <c r="P49" s="74">
        <f t="shared" si="1"/>
        <v>4.8000000000000004E-3</v>
      </c>
    </row>
    <row r="50" spans="2:16">
      <c r="B50" s="89">
        <v>1.1000000000000001</v>
      </c>
      <c r="C50" s="93" t="s">
        <v>63</v>
      </c>
      <c r="D50" s="118">
        <f t="shared" ref="D50:D83" si="5">B50/1000/$C$5</f>
        <v>1.5714285714285716E-4</v>
      </c>
      <c r="E50" s="91">
        <v>9.9629999999999996E-2</v>
      </c>
      <c r="F50" s="92">
        <v>0.21390000000000001</v>
      </c>
      <c r="G50" s="88">
        <f t="shared" si="3"/>
        <v>0.31352999999999998</v>
      </c>
      <c r="H50" s="89">
        <v>73</v>
      </c>
      <c r="I50" s="90" t="s">
        <v>64</v>
      </c>
      <c r="J50" s="74">
        <f t="shared" si="4"/>
        <v>7.2999999999999992E-3</v>
      </c>
      <c r="K50" s="89">
        <v>67</v>
      </c>
      <c r="L50" s="90" t="s">
        <v>64</v>
      </c>
      <c r="M50" s="74">
        <f t="shared" si="0"/>
        <v>6.7000000000000002E-3</v>
      </c>
      <c r="N50" s="89">
        <v>51</v>
      </c>
      <c r="O50" s="90" t="s">
        <v>64</v>
      </c>
      <c r="P50" s="74">
        <f t="shared" si="1"/>
        <v>5.0999999999999995E-3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0.1041</v>
      </c>
      <c r="F51" s="92">
        <v>0.21579999999999999</v>
      </c>
      <c r="G51" s="88">
        <f t="shared" si="3"/>
        <v>0.31989999999999996</v>
      </c>
      <c r="H51" s="89">
        <v>78</v>
      </c>
      <c r="I51" s="90" t="s">
        <v>64</v>
      </c>
      <c r="J51" s="74">
        <f t="shared" si="4"/>
        <v>7.7999999999999996E-3</v>
      </c>
      <c r="K51" s="89">
        <v>71</v>
      </c>
      <c r="L51" s="90" t="s">
        <v>64</v>
      </c>
      <c r="M51" s="74">
        <f t="shared" si="0"/>
        <v>7.0999999999999995E-3</v>
      </c>
      <c r="N51" s="89">
        <v>54</v>
      </c>
      <c r="O51" s="90" t="s">
        <v>64</v>
      </c>
      <c r="P51" s="74">
        <f t="shared" si="1"/>
        <v>5.4000000000000003E-3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0.10829999999999999</v>
      </c>
      <c r="F52" s="92">
        <v>0.21740000000000001</v>
      </c>
      <c r="G52" s="88">
        <f t="shared" si="3"/>
        <v>0.32569999999999999</v>
      </c>
      <c r="H52" s="89">
        <v>83</v>
      </c>
      <c r="I52" s="90" t="s">
        <v>64</v>
      </c>
      <c r="J52" s="74">
        <f t="shared" si="4"/>
        <v>8.3000000000000001E-3</v>
      </c>
      <c r="K52" s="89">
        <v>76</v>
      </c>
      <c r="L52" s="90" t="s">
        <v>64</v>
      </c>
      <c r="M52" s="74">
        <f t="shared" si="0"/>
        <v>7.6E-3</v>
      </c>
      <c r="N52" s="89">
        <v>57</v>
      </c>
      <c r="O52" s="90" t="s">
        <v>64</v>
      </c>
      <c r="P52" s="74">
        <f t="shared" si="1"/>
        <v>5.7000000000000002E-3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0.1124</v>
      </c>
      <c r="F53" s="92">
        <v>0.21870000000000001</v>
      </c>
      <c r="G53" s="88">
        <f t="shared" si="3"/>
        <v>0.33110000000000001</v>
      </c>
      <c r="H53" s="89">
        <v>88</v>
      </c>
      <c r="I53" s="90" t="s">
        <v>64</v>
      </c>
      <c r="J53" s="74">
        <f t="shared" si="4"/>
        <v>8.7999999999999988E-3</v>
      </c>
      <c r="K53" s="89">
        <v>80</v>
      </c>
      <c r="L53" s="90" t="s">
        <v>64</v>
      </c>
      <c r="M53" s="74">
        <f t="shared" si="0"/>
        <v>8.0000000000000002E-3</v>
      </c>
      <c r="N53" s="89">
        <v>60</v>
      </c>
      <c r="O53" s="90" t="s">
        <v>64</v>
      </c>
      <c r="P53" s="74">
        <f t="shared" si="1"/>
        <v>6.0000000000000001E-3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0.1163</v>
      </c>
      <c r="F54" s="92">
        <v>0.21970000000000001</v>
      </c>
      <c r="G54" s="88">
        <f t="shared" si="3"/>
        <v>0.33600000000000002</v>
      </c>
      <c r="H54" s="89">
        <v>94</v>
      </c>
      <c r="I54" s="90" t="s">
        <v>64</v>
      </c>
      <c r="J54" s="74">
        <f t="shared" si="4"/>
        <v>9.4000000000000004E-3</v>
      </c>
      <c r="K54" s="89">
        <v>84</v>
      </c>
      <c r="L54" s="90" t="s">
        <v>64</v>
      </c>
      <c r="M54" s="74">
        <f t="shared" si="0"/>
        <v>8.4000000000000012E-3</v>
      </c>
      <c r="N54" s="89">
        <v>63</v>
      </c>
      <c r="O54" s="90" t="s">
        <v>64</v>
      </c>
      <c r="P54" s="74">
        <f t="shared" si="1"/>
        <v>6.3E-3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0.1202</v>
      </c>
      <c r="F55" s="92">
        <v>0.22059999999999999</v>
      </c>
      <c r="G55" s="88">
        <f t="shared" si="3"/>
        <v>0.34079999999999999</v>
      </c>
      <c r="H55" s="89">
        <v>99</v>
      </c>
      <c r="I55" s="90" t="s">
        <v>64</v>
      </c>
      <c r="J55" s="74">
        <f t="shared" si="4"/>
        <v>9.9000000000000008E-3</v>
      </c>
      <c r="K55" s="89">
        <v>88</v>
      </c>
      <c r="L55" s="90" t="s">
        <v>64</v>
      </c>
      <c r="M55" s="74">
        <f t="shared" si="0"/>
        <v>8.7999999999999988E-3</v>
      </c>
      <c r="N55" s="89">
        <v>66</v>
      </c>
      <c r="O55" s="90" t="s">
        <v>64</v>
      </c>
      <c r="P55" s="74">
        <f t="shared" si="1"/>
        <v>6.6E-3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0.1239</v>
      </c>
      <c r="F56" s="92">
        <v>0.2213</v>
      </c>
      <c r="G56" s="88">
        <f t="shared" si="3"/>
        <v>0.34520000000000001</v>
      </c>
      <c r="H56" s="89">
        <v>104</v>
      </c>
      <c r="I56" s="90" t="s">
        <v>64</v>
      </c>
      <c r="J56" s="74">
        <f t="shared" si="4"/>
        <v>1.04E-2</v>
      </c>
      <c r="K56" s="89">
        <v>92</v>
      </c>
      <c r="L56" s="90" t="s">
        <v>64</v>
      </c>
      <c r="M56" s="74">
        <f t="shared" si="0"/>
        <v>9.1999999999999998E-3</v>
      </c>
      <c r="N56" s="89">
        <v>69</v>
      </c>
      <c r="O56" s="90" t="s">
        <v>64</v>
      </c>
      <c r="P56" s="74">
        <f t="shared" si="1"/>
        <v>6.9000000000000008E-3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0.1275</v>
      </c>
      <c r="F57" s="92">
        <v>0.2218</v>
      </c>
      <c r="G57" s="88">
        <f t="shared" si="3"/>
        <v>0.3493</v>
      </c>
      <c r="H57" s="89">
        <v>109</v>
      </c>
      <c r="I57" s="90" t="s">
        <v>64</v>
      </c>
      <c r="J57" s="74">
        <f t="shared" si="4"/>
        <v>1.09E-2</v>
      </c>
      <c r="K57" s="89">
        <v>96</v>
      </c>
      <c r="L57" s="90" t="s">
        <v>64</v>
      </c>
      <c r="M57" s="74">
        <f t="shared" si="0"/>
        <v>9.6000000000000009E-3</v>
      </c>
      <c r="N57" s="89">
        <v>72</v>
      </c>
      <c r="O57" s="90" t="s">
        <v>64</v>
      </c>
      <c r="P57" s="74">
        <f t="shared" si="1"/>
        <v>7.1999999999999998E-3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0.1343</v>
      </c>
      <c r="F58" s="92">
        <v>0.22239999999999999</v>
      </c>
      <c r="G58" s="88">
        <f t="shared" si="3"/>
        <v>0.35670000000000002</v>
      </c>
      <c r="H58" s="89">
        <v>120</v>
      </c>
      <c r="I58" s="90" t="s">
        <v>64</v>
      </c>
      <c r="J58" s="74">
        <f t="shared" si="4"/>
        <v>1.2E-2</v>
      </c>
      <c r="K58" s="89">
        <v>104</v>
      </c>
      <c r="L58" s="90" t="s">
        <v>64</v>
      </c>
      <c r="M58" s="74">
        <f t="shared" si="0"/>
        <v>1.04E-2</v>
      </c>
      <c r="N58" s="89">
        <v>77</v>
      </c>
      <c r="O58" s="90" t="s">
        <v>64</v>
      </c>
      <c r="P58" s="74">
        <f t="shared" si="1"/>
        <v>7.7000000000000002E-3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0.14249999999999999</v>
      </c>
      <c r="F59" s="92">
        <v>0.22270000000000001</v>
      </c>
      <c r="G59" s="88">
        <f t="shared" si="3"/>
        <v>0.36519999999999997</v>
      </c>
      <c r="H59" s="89">
        <v>133</v>
      </c>
      <c r="I59" s="90" t="s">
        <v>64</v>
      </c>
      <c r="J59" s="74">
        <f t="shared" si="4"/>
        <v>1.3300000000000001E-2</v>
      </c>
      <c r="K59" s="89">
        <v>113</v>
      </c>
      <c r="L59" s="90" t="s">
        <v>64</v>
      </c>
      <c r="M59" s="74">
        <f t="shared" si="0"/>
        <v>1.1300000000000001E-2</v>
      </c>
      <c r="N59" s="89">
        <v>84</v>
      </c>
      <c r="O59" s="90" t="s">
        <v>64</v>
      </c>
      <c r="P59" s="74">
        <f t="shared" si="1"/>
        <v>8.4000000000000012E-3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0.1502</v>
      </c>
      <c r="F60" s="92">
        <v>0.2225</v>
      </c>
      <c r="G60" s="88">
        <f t="shared" si="3"/>
        <v>0.37270000000000003</v>
      </c>
      <c r="H60" s="89">
        <v>145</v>
      </c>
      <c r="I60" s="90" t="s">
        <v>64</v>
      </c>
      <c r="J60" s="74">
        <f t="shared" si="4"/>
        <v>1.4499999999999999E-2</v>
      </c>
      <c r="K60" s="89">
        <v>122</v>
      </c>
      <c r="L60" s="90" t="s">
        <v>64</v>
      </c>
      <c r="M60" s="74">
        <f t="shared" si="0"/>
        <v>1.2199999999999999E-2</v>
      </c>
      <c r="N60" s="89">
        <v>91</v>
      </c>
      <c r="O60" s="90" t="s">
        <v>64</v>
      </c>
      <c r="P60" s="74">
        <f t="shared" si="1"/>
        <v>9.1000000000000004E-3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0.1575</v>
      </c>
      <c r="F61" s="92">
        <v>0.222</v>
      </c>
      <c r="G61" s="88">
        <f t="shared" si="3"/>
        <v>0.3795</v>
      </c>
      <c r="H61" s="89">
        <v>158</v>
      </c>
      <c r="I61" s="90" t="s">
        <v>64</v>
      </c>
      <c r="J61" s="74">
        <f t="shared" si="4"/>
        <v>1.5800000000000002E-2</v>
      </c>
      <c r="K61" s="89">
        <v>131</v>
      </c>
      <c r="L61" s="90" t="s">
        <v>64</v>
      </c>
      <c r="M61" s="74">
        <f t="shared" si="0"/>
        <v>1.3100000000000001E-2</v>
      </c>
      <c r="N61" s="89">
        <v>98</v>
      </c>
      <c r="O61" s="90" t="s">
        <v>64</v>
      </c>
      <c r="P61" s="74">
        <f t="shared" si="1"/>
        <v>9.7999999999999997E-3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0.16450000000000001</v>
      </c>
      <c r="F62" s="92">
        <v>0.22120000000000001</v>
      </c>
      <c r="G62" s="88">
        <f t="shared" si="3"/>
        <v>0.38570000000000004</v>
      </c>
      <c r="H62" s="89">
        <v>171</v>
      </c>
      <c r="I62" s="90" t="s">
        <v>64</v>
      </c>
      <c r="J62" s="74">
        <f t="shared" si="4"/>
        <v>1.7100000000000001E-2</v>
      </c>
      <c r="K62" s="89">
        <v>140</v>
      </c>
      <c r="L62" s="90" t="s">
        <v>64</v>
      </c>
      <c r="M62" s="74">
        <f t="shared" si="0"/>
        <v>1.4000000000000002E-2</v>
      </c>
      <c r="N62" s="89">
        <v>104</v>
      </c>
      <c r="O62" s="90" t="s">
        <v>64</v>
      </c>
      <c r="P62" s="74">
        <f t="shared" si="1"/>
        <v>1.04E-2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0.17130000000000001</v>
      </c>
      <c r="F63" s="92">
        <v>0.22020000000000001</v>
      </c>
      <c r="G63" s="88">
        <f t="shared" si="3"/>
        <v>0.39150000000000001</v>
      </c>
      <c r="H63" s="89">
        <v>184</v>
      </c>
      <c r="I63" s="90" t="s">
        <v>64</v>
      </c>
      <c r="J63" s="74">
        <f t="shared" si="4"/>
        <v>1.84E-2</v>
      </c>
      <c r="K63" s="89">
        <v>149</v>
      </c>
      <c r="L63" s="90" t="s">
        <v>64</v>
      </c>
      <c r="M63" s="74">
        <f t="shared" si="0"/>
        <v>1.49E-2</v>
      </c>
      <c r="N63" s="89">
        <v>111</v>
      </c>
      <c r="O63" s="90" t="s">
        <v>64</v>
      </c>
      <c r="P63" s="74">
        <f t="shared" si="1"/>
        <v>1.11E-2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0.1777</v>
      </c>
      <c r="F64" s="92">
        <v>0.21909999999999999</v>
      </c>
      <c r="G64" s="88">
        <f t="shared" si="3"/>
        <v>0.39679999999999999</v>
      </c>
      <c r="H64" s="89">
        <v>197</v>
      </c>
      <c r="I64" s="90" t="s">
        <v>64</v>
      </c>
      <c r="J64" s="74">
        <f t="shared" si="4"/>
        <v>1.9700000000000002E-2</v>
      </c>
      <c r="K64" s="89">
        <v>157</v>
      </c>
      <c r="L64" s="90" t="s">
        <v>64</v>
      </c>
      <c r="M64" s="74">
        <f t="shared" si="0"/>
        <v>1.5699999999999999E-2</v>
      </c>
      <c r="N64" s="89">
        <v>117</v>
      </c>
      <c r="O64" s="90" t="s">
        <v>64</v>
      </c>
      <c r="P64" s="74">
        <f t="shared" si="1"/>
        <v>1.17E-2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0.184</v>
      </c>
      <c r="F65" s="92">
        <v>0.21779999999999999</v>
      </c>
      <c r="G65" s="88">
        <f t="shared" si="3"/>
        <v>0.40179999999999999</v>
      </c>
      <c r="H65" s="89">
        <v>210</v>
      </c>
      <c r="I65" s="90" t="s">
        <v>64</v>
      </c>
      <c r="J65" s="74">
        <f t="shared" si="4"/>
        <v>2.0999999999999998E-2</v>
      </c>
      <c r="K65" s="89">
        <v>165</v>
      </c>
      <c r="L65" s="90" t="s">
        <v>64</v>
      </c>
      <c r="M65" s="74">
        <f t="shared" si="0"/>
        <v>1.6500000000000001E-2</v>
      </c>
      <c r="N65" s="89">
        <v>124</v>
      </c>
      <c r="O65" s="90" t="s">
        <v>64</v>
      </c>
      <c r="P65" s="74">
        <f t="shared" si="1"/>
        <v>1.24E-2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0.19</v>
      </c>
      <c r="F66" s="92">
        <v>0.21640000000000001</v>
      </c>
      <c r="G66" s="88">
        <f t="shared" si="3"/>
        <v>0.40639999999999998</v>
      </c>
      <c r="H66" s="89">
        <v>223</v>
      </c>
      <c r="I66" s="90" t="s">
        <v>64</v>
      </c>
      <c r="J66" s="74">
        <f t="shared" si="4"/>
        <v>2.23E-2</v>
      </c>
      <c r="K66" s="89">
        <v>174</v>
      </c>
      <c r="L66" s="90" t="s">
        <v>64</v>
      </c>
      <c r="M66" s="74">
        <f t="shared" si="0"/>
        <v>1.7399999999999999E-2</v>
      </c>
      <c r="N66" s="89">
        <v>130</v>
      </c>
      <c r="O66" s="90" t="s">
        <v>64</v>
      </c>
      <c r="P66" s="74">
        <f t="shared" si="1"/>
        <v>1.3000000000000001E-2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0.20150000000000001</v>
      </c>
      <c r="F67" s="92">
        <v>0.21360000000000001</v>
      </c>
      <c r="G67" s="88">
        <f t="shared" si="3"/>
        <v>0.41510000000000002</v>
      </c>
      <c r="H67" s="89">
        <v>249</v>
      </c>
      <c r="I67" s="90" t="s">
        <v>64</v>
      </c>
      <c r="J67" s="74">
        <f t="shared" si="4"/>
        <v>2.4899999999999999E-2</v>
      </c>
      <c r="K67" s="89">
        <v>190</v>
      </c>
      <c r="L67" s="90" t="s">
        <v>64</v>
      </c>
      <c r="M67" s="74">
        <f t="shared" si="0"/>
        <v>1.9E-2</v>
      </c>
      <c r="N67" s="89">
        <v>142</v>
      </c>
      <c r="O67" s="90" t="s">
        <v>64</v>
      </c>
      <c r="P67" s="74">
        <f t="shared" si="1"/>
        <v>1.4199999999999999E-2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0.21240000000000001</v>
      </c>
      <c r="F68" s="92">
        <v>0.21060000000000001</v>
      </c>
      <c r="G68" s="88">
        <f t="shared" si="3"/>
        <v>0.42300000000000004</v>
      </c>
      <c r="H68" s="89">
        <v>274</v>
      </c>
      <c r="I68" s="90" t="s">
        <v>64</v>
      </c>
      <c r="J68" s="74">
        <f t="shared" si="4"/>
        <v>2.7400000000000001E-2</v>
      </c>
      <c r="K68" s="89">
        <v>205</v>
      </c>
      <c r="L68" s="90" t="s">
        <v>64</v>
      </c>
      <c r="M68" s="74">
        <f t="shared" si="0"/>
        <v>2.0499999999999997E-2</v>
      </c>
      <c r="N68" s="89">
        <v>154</v>
      </c>
      <c r="O68" s="90" t="s">
        <v>64</v>
      </c>
      <c r="P68" s="74">
        <f t="shared" si="1"/>
        <v>1.54E-2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0.2228</v>
      </c>
      <c r="F69" s="92">
        <v>0.20749999999999999</v>
      </c>
      <c r="G69" s="88">
        <f t="shared" si="3"/>
        <v>0.43030000000000002</v>
      </c>
      <c r="H69" s="89">
        <v>300</v>
      </c>
      <c r="I69" s="90" t="s">
        <v>64</v>
      </c>
      <c r="J69" s="74">
        <f t="shared" si="4"/>
        <v>0.03</v>
      </c>
      <c r="K69" s="89">
        <v>220</v>
      </c>
      <c r="L69" s="90" t="s">
        <v>64</v>
      </c>
      <c r="M69" s="74">
        <f t="shared" si="0"/>
        <v>2.1999999999999999E-2</v>
      </c>
      <c r="N69" s="89">
        <v>166</v>
      </c>
      <c r="O69" s="90" t="s">
        <v>64</v>
      </c>
      <c r="P69" s="74">
        <f t="shared" si="1"/>
        <v>1.66E-2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0.23269999999999999</v>
      </c>
      <c r="F70" s="92">
        <v>0.2044</v>
      </c>
      <c r="G70" s="88">
        <f t="shared" si="3"/>
        <v>0.43709999999999999</v>
      </c>
      <c r="H70" s="89">
        <v>326</v>
      </c>
      <c r="I70" s="90" t="s">
        <v>64</v>
      </c>
      <c r="J70" s="74">
        <f t="shared" si="4"/>
        <v>3.2600000000000004E-2</v>
      </c>
      <c r="K70" s="89">
        <v>235</v>
      </c>
      <c r="L70" s="90" t="s">
        <v>64</v>
      </c>
      <c r="M70" s="74">
        <f t="shared" si="0"/>
        <v>2.35E-2</v>
      </c>
      <c r="N70" s="89">
        <v>178</v>
      </c>
      <c r="O70" s="90" t="s">
        <v>64</v>
      </c>
      <c r="P70" s="74">
        <f t="shared" si="1"/>
        <v>1.78E-2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0.2422</v>
      </c>
      <c r="F71" s="92">
        <v>0.20130000000000001</v>
      </c>
      <c r="G71" s="88">
        <f t="shared" si="3"/>
        <v>0.44350000000000001</v>
      </c>
      <c r="H71" s="89">
        <v>352</v>
      </c>
      <c r="I71" s="90" t="s">
        <v>64</v>
      </c>
      <c r="J71" s="74">
        <f t="shared" si="4"/>
        <v>3.5199999999999995E-2</v>
      </c>
      <c r="K71" s="89">
        <v>250</v>
      </c>
      <c r="L71" s="90" t="s">
        <v>64</v>
      </c>
      <c r="M71" s="74">
        <f t="shared" si="0"/>
        <v>2.5000000000000001E-2</v>
      </c>
      <c r="N71" s="89">
        <v>189</v>
      </c>
      <c r="O71" s="90" t="s">
        <v>64</v>
      </c>
      <c r="P71" s="74">
        <f t="shared" si="1"/>
        <v>1.89E-2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0.25130000000000002</v>
      </c>
      <c r="F72" s="92">
        <v>0.1983</v>
      </c>
      <c r="G72" s="88">
        <f t="shared" si="3"/>
        <v>0.4496</v>
      </c>
      <c r="H72" s="89">
        <v>379</v>
      </c>
      <c r="I72" s="90" t="s">
        <v>64</v>
      </c>
      <c r="J72" s="74">
        <f t="shared" si="4"/>
        <v>3.7900000000000003E-2</v>
      </c>
      <c r="K72" s="89">
        <v>264</v>
      </c>
      <c r="L72" s="90" t="s">
        <v>64</v>
      </c>
      <c r="M72" s="74">
        <f t="shared" si="0"/>
        <v>2.64E-2</v>
      </c>
      <c r="N72" s="89">
        <v>201</v>
      </c>
      <c r="O72" s="90" t="s">
        <v>64</v>
      </c>
      <c r="P72" s="74">
        <f t="shared" si="1"/>
        <v>2.01E-2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0.26869999999999999</v>
      </c>
      <c r="F73" s="92">
        <v>0.19239999999999999</v>
      </c>
      <c r="G73" s="88">
        <f t="shared" si="3"/>
        <v>0.46109999999999995</v>
      </c>
      <c r="H73" s="89">
        <v>431</v>
      </c>
      <c r="I73" s="90" t="s">
        <v>64</v>
      </c>
      <c r="J73" s="74">
        <f t="shared" si="4"/>
        <v>4.3099999999999999E-2</v>
      </c>
      <c r="K73" s="89">
        <v>292</v>
      </c>
      <c r="L73" s="90" t="s">
        <v>64</v>
      </c>
      <c r="M73" s="74">
        <f t="shared" si="0"/>
        <v>2.9199999999999997E-2</v>
      </c>
      <c r="N73" s="89">
        <v>223</v>
      </c>
      <c r="O73" s="90" t="s">
        <v>64</v>
      </c>
      <c r="P73" s="74">
        <f t="shared" si="1"/>
        <v>2.23E-2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0.28499999999999998</v>
      </c>
      <c r="F74" s="92">
        <v>0.1867</v>
      </c>
      <c r="G74" s="88">
        <f t="shared" si="3"/>
        <v>0.47170000000000001</v>
      </c>
      <c r="H74" s="89">
        <v>483</v>
      </c>
      <c r="I74" s="90" t="s">
        <v>64</v>
      </c>
      <c r="J74" s="74">
        <f t="shared" si="4"/>
        <v>4.8299999999999996E-2</v>
      </c>
      <c r="K74" s="89">
        <v>319</v>
      </c>
      <c r="L74" s="90" t="s">
        <v>64</v>
      </c>
      <c r="M74" s="74">
        <f t="shared" si="0"/>
        <v>3.1899999999999998E-2</v>
      </c>
      <c r="N74" s="89">
        <v>245</v>
      </c>
      <c r="O74" s="90" t="s">
        <v>64</v>
      </c>
      <c r="P74" s="74">
        <f t="shared" si="1"/>
        <v>2.4500000000000001E-2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0.3004</v>
      </c>
      <c r="F75" s="92">
        <v>0.18140000000000001</v>
      </c>
      <c r="G75" s="88">
        <f t="shared" si="3"/>
        <v>0.48180000000000001</v>
      </c>
      <c r="H75" s="89">
        <v>536</v>
      </c>
      <c r="I75" s="90" t="s">
        <v>64</v>
      </c>
      <c r="J75" s="74">
        <f t="shared" si="4"/>
        <v>5.3600000000000002E-2</v>
      </c>
      <c r="K75" s="89">
        <v>344</v>
      </c>
      <c r="L75" s="90" t="s">
        <v>64</v>
      </c>
      <c r="M75" s="74">
        <f t="shared" si="0"/>
        <v>3.44E-2</v>
      </c>
      <c r="N75" s="89">
        <v>266</v>
      </c>
      <c r="O75" s="90" t="s">
        <v>64</v>
      </c>
      <c r="P75" s="74">
        <f t="shared" si="1"/>
        <v>2.6600000000000002E-2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0.31509999999999999</v>
      </c>
      <c r="F76" s="92">
        <v>0.1764</v>
      </c>
      <c r="G76" s="88">
        <f t="shared" si="3"/>
        <v>0.49149999999999999</v>
      </c>
      <c r="H76" s="89">
        <v>588</v>
      </c>
      <c r="I76" s="90" t="s">
        <v>64</v>
      </c>
      <c r="J76" s="74">
        <f t="shared" si="4"/>
        <v>5.8799999999999998E-2</v>
      </c>
      <c r="K76" s="89">
        <v>369</v>
      </c>
      <c r="L76" s="90" t="s">
        <v>64</v>
      </c>
      <c r="M76" s="74">
        <f t="shared" si="0"/>
        <v>3.6900000000000002E-2</v>
      </c>
      <c r="N76" s="89">
        <v>287</v>
      </c>
      <c r="O76" s="90" t="s">
        <v>64</v>
      </c>
      <c r="P76" s="74">
        <f t="shared" si="1"/>
        <v>2.8699999999999996E-2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0.3291</v>
      </c>
      <c r="F77" s="92">
        <v>0.17169999999999999</v>
      </c>
      <c r="G77" s="88">
        <f t="shared" si="3"/>
        <v>0.50080000000000002</v>
      </c>
      <c r="H77" s="89">
        <v>641</v>
      </c>
      <c r="I77" s="90" t="s">
        <v>64</v>
      </c>
      <c r="J77" s="74">
        <f t="shared" si="4"/>
        <v>6.4100000000000004E-2</v>
      </c>
      <c r="K77" s="89">
        <v>393</v>
      </c>
      <c r="L77" s="90" t="s">
        <v>64</v>
      </c>
      <c r="M77" s="74">
        <f t="shared" si="0"/>
        <v>3.9300000000000002E-2</v>
      </c>
      <c r="N77" s="89">
        <v>307</v>
      </c>
      <c r="O77" s="90" t="s">
        <v>64</v>
      </c>
      <c r="P77" s="74">
        <f t="shared" si="1"/>
        <v>3.0699999999999998E-2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0.34250000000000003</v>
      </c>
      <c r="F78" s="92">
        <v>0.16719999999999999</v>
      </c>
      <c r="G78" s="88">
        <f t="shared" si="3"/>
        <v>0.50970000000000004</v>
      </c>
      <c r="H78" s="89">
        <v>693</v>
      </c>
      <c r="I78" s="90" t="s">
        <v>64</v>
      </c>
      <c r="J78" s="74">
        <f t="shared" si="4"/>
        <v>6.93E-2</v>
      </c>
      <c r="K78" s="89">
        <v>417</v>
      </c>
      <c r="L78" s="90" t="s">
        <v>64</v>
      </c>
      <c r="M78" s="74">
        <f t="shared" si="0"/>
        <v>4.1700000000000001E-2</v>
      </c>
      <c r="N78" s="89">
        <v>326</v>
      </c>
      <c r="O78" s="90" t="s">
        <v>64</v>
      </c>
      <c r="P78" s="74">
        <f t="shared" si="1"/>
        <v>3.2600000000000004E-2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0.35539999999999999</v>
      </c>
      <c r="F79" s="92">
        <v>0.16300000000000001</v>
      </c>
      <c r="G79" s="88">
        <f t="shared" si="3"/>
        <v>0.51839999999999997</v>
      </c>
      <c r="H79" s="89">
        <v>746</v>
      </c>
      <c r="I79" s="90" t="s">
        <v>64</v>
      </c>
      <c r="J79" s="74">
        <f t="shared" si="4"/>
        <v>7.46E-2</v>
      </c>
      <c r="K79" s="89">
        <v>439</v>
      </c>
      <c r="L79" s="90" t="s">
        <v>64</v>
      </c>
      <c r="M79" s="74">
        <f t="shared" si="0"/>
        <v>4.3900000000000002E-2</v>
      </c>
      <c r="N79" s="89">
        <v>346</v>
      </c>
      <c r="O79" s="90" t="s">
        <v>64</v>
      </c>
      <c r="P79" s="74">
        <f t="shared" si="1"/>
        <v>3.4599999999999999E-2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0.37219999999999998</v>
      </c>
      <c r="F80" s="92">
        <v>0.159</v>
      </c>
      <c r="G80" s="88">
        <f t="shared" si="3"/>
        <v>0.53120000000000001</v>
      </c>
      <c r="H80" s="89">
        <v>798</v>
      </c>
      <c r="I80" s="90" t="s">
        <v>64</v>
      </c>
      <c r="J80" s="74">
        <f t="shared" si="4"/>
        <v>7.980000000000001E-2</v>
      </c>
      <c r="K80" s="89">
        <v>461</v>
      </c>
      <c r="L80" s="90" t="s">
        <v>64</v>
      </c>
      <c r="M80" s="74">
        <f t="shared" si="0"/>
        <v>4.6100000000000002E-2</v>
      </c>
      <c r="N80" s="89">
        <v>365</v>
      </c>
      <c r="O80" s="90" t="s">
        <v>64</v>
      </c>
      <c r="P80" s="74">
        <f t="shared" si="1"/>
        <v>3.6499999999999998E-2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0.38779999999999998</v>
      </c>
      <c r="F81" s="92">
        <v>0.1552</v>
      </c>
      <c r="G81" s="88">
        <f t="shared" si="3"/>
        <v>0.54299999999999993</v>
      </c>
      <c r="H81" s="89">
        <v>849</v>
      </c>
      <c r="I81" s="90" t="s">
        <v>64</v>
      </c>
      <c r="J81" s="74">
        <f t="shared" si="4"/>
        <v>8.4900000000000003E-2</v>
      </c>
      <c r="K81" s="89">
        <v>482</v>
      </c>
      <c r="L81" s="90" t="s">
        <v>64</v>
      </c>
      <c r="M81" s="74">
        <f t="shared" si="0"/>
        <v>4.82E-2</v>
      </c>
      <c r="N81" s="89">
        <v>383</v>
      </c>
      <c r="O81" s="90" t="s">
        <v>64</v>
      </c>
      <c r="P81" s="74">
        <f t="shared" si="1"/>
        <v>3.8300000000000001E-2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0.40229999999999999</v>
      </c>
      <c r="F82" s="92">
        <v>0.1517</v>
      </c>
      <c r="G82" s="88">
        <f t="shared" si="3"/>
        <v>0.55400000000000005</v>
      </c>
      <c r="H82" s="89">
        <v>900</v>
      </c>
      <c r="I82" s="90" t="s">
        <v>64</v>
      </c>
      <c r="J82" s="74">
        <f t="shared" si="4"/>
        <v>0.09</v>
      </c>
      <c r="K82" s="89">
        <v>502</v>
      </c>
      <c r="L82" s="90" t="s">
        <v>64</v>
      </c>
      <c r="M82" s="74">
        <f t="shared" si="0"/>
        <v>5.0200000000000002E-2</v>
      </c>
      <c r="N82" s="89">
        <v>401</v>
      </c>
      <c r="O82" s="90" t="s">
        <v>64</v>
      </c>
      <c r="P82" s="74">
        <f t="shared" si="1"/>
        <v>4.0100000000000004E-2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0.41599999999999998</v>
      </c>
      <c r="F83" s="92">
        <v>0.14829999999999999</v>
      </c>
      <c r="G83" s="88">
        <f t="shared" si="3"/>
        <v>0.56430000000000002</v>
      </c>
      <c r="H83" s="89">
        <v>951</v>
      </c>
      <c r="I83" s="90" t="s">
        <v>64</v>
      </c>
      <c r="J83" s="74">
        <f t="shared" si="4"/>
        <v>9.509999999999999E-2</v>
      </c>
      <c r="K83" s="89">
        <v>521</v>
      </c>
      <c r="L83" s="90" t="s">
        <v>64</v>
      </c>
      <c r="M83" s="74">
        <f t="shared" si="0"/>
        <v>5.21E-2</v>
      </c>
      <c r="N83" s="89">
        <v>419</v>
      </c>
      <c r="O83" s="90" t="s">
        <v>64</v>
      </c>
      <c r="P83" s="74">
        <f t="shared" si="1"/>
        <v>4.19E-2</v>
      </c>
    </row>
    <row r="84" spans="2:16">
      <c r="B84" s="89">
        <v>20</v>
      </c>
      <c r="C84" s="90" t="s">
        <v>63</v>
      </c>
      <c r="D84" s="118">
        <f t="shared" ref="D84:D126" si="6">B84/1000/$C$5</f>
        <v>2.8571428571428571E-3</v>
      </c>
      <c r="E84" s="91">
        <v>0.44119999999999998</v>
      </c>
      <c r="F84" s="92">
        <v>0.14199999999999999</v>
      </c>
      <c r="G84" s="88">
        <f t="shared" si="3"/>
        <v>0.58319999999999994</v>
      </c>
      <c r="H84" s="89">
        <v>1052</v>
      </c>
      <c r="I84" s="90" t="s">
        <v>64</v>
      </c>
      <c r="J84" s="74">
        <f t="shared" si="4"/>
        <v>0.1052</v>
      </c>
      <c r="K84" s="89">
        <v>558</v>
      </c>
      <c r="L84" s="90" t="s">
        <v>64</v>
      </c>
      <c r="M84" s="74">
        <f t="shared" ref="M84:M147" si="7">K84/1000/10</f>
        <v>5.5800000000000002E-2</v>
      </c>
      <c r="N84" s="89">
        <v>453</v>
      </c>
      <c r="O84" s="90" t="s">
        <v>64</v>
      </c>
      <c r="P84" s="74">
        <f t="shared" ref="P84:P147" si="8">N84/1000/10</f>
        <v>4.53E-2</v>
      </c>
    </row>
    <row r="85" spans="2:16">
      <c r="B85" s="89">
        <v>22.5</v>
      </c>
      <c r="C85" s="90" t="s">
        <v>63</v>
      </c>
      <c r="D85" s="118">
        <f t="shared" si="6"/>
        <v>3.2142857142857142E-3</v>
      </c>
      <c r="E85" s="91">
        <v>0.47</v>
      </c>
      <c r="F85" s="92">
        <v>0.13500000000000001</v>
      </c>
      <c r="G85" s="88">
        <f t="shared" ref="G85:G148" si="9">E85+F85</f>
        <v>0.60499999999999998</v>
      </c>
      <c r="H85" s="89">
        <v>1176</v>
      </c>
      <c r="I85" s="90" t="s">
        <v>64</v>
      </c>
      <c r="J85" s="74">
        <f t="shared" ref="J85:J114" si="10">H85/1000/10</f>
        <v>0.1176</v>
      </c>
      <c r="K85" s="89">
        <v>601</v>
      </c>
      <c r="L85" s="90" t="s">
        <v>64</v>
      </c>
      <c r="M85" s="74">
        <f t="shared" si="7"/>
        <v>6.0100000000000001E-2</v>
      </c>
      <c r="N85" s="89">
        <v>494</v>
      </c>
      <c r="O85" s="90" t="s">
        <v>64</v>
      </c>
      <c r="P85" s="74">
        <f t="shared" si="8"/>
        <v>4.9399999999999999E-2</v>
      </c>
    </row>
    <row r="86" spans="2:16">
      <c r="B86" s="89">
        <v>25</v>
      </c>
      <c r="C86" s="90" t="s">
        <v>63</v>
      </c>
      <c r="D86" s="118">
        <f t="shared" si="6"/>
        <v>3.5714285714285718E-3</v>
      </c>
      <c r="E86" s="91">
        <v>0.497</v>
      </c>
      <c r="F86" s="92">
        <v>0.1288</v>
      </c>
      <c r="G86" s="88">
        <f t="shared" si="9"/>
        <v>0.62580000000000002</v>
      </c>
      <c r="H86" s="89">
        <v>1299</v>
      </c>
      <c r="I86" s="90" t="s">
        <v>64</v>
      </c>
      <c r="J86" s="74">
        <f t="shared" si="10"/>
        <v>0.12989999999999999</v>
      </c>
      <c r="K86" s="89">
        <v>641</v>
      </c>
      <c r="L86" s="90" t="s">
        <v>64</v>
      </c>
      <c r="M86" s="74">
        <f t="shared" si="7"/>
        <v>6.4100000000000004E-2</v>
      </c>
      <c r="N86" s="89">
        <v>533</v>
      </c>
      <c r="O86" s="90" t="s">
        <v>64</v>
      </c>
      <c r="P86" s="74">
        <f t="shared" si="8"/>
        <v>5.33E-2</v>
      </c>
    </row>
    <row r="87" spans="2:16">
      <c r="B87" s="89">
        <v>27.5</v>
      </c>
      <c r="C87" s="90" t="s">
        <v>63</v>
      </c>
      <c r="D87" s="118">
        <f t="shared" si="6"/>
        <v>3.9285714285714288E-3</v>
      </c>
      <c r="E87" s="91">
        <v>0.52310000000000001</v>
      </c>
      <c r="F87" s="92">
        <v>0.1232</v>
      </c>
      <c r="G87" s="88">
        <f t="shared" si="9"/>
        <v>0.64629999999999999</v>
      </c>
      <c r="H87" s="89">
        <v>1420</v>
      </c>
      <c r="I87" s="90" t="s">
        <v>64</v>
      </c>
      <c r="J87" s="74">
        <f t="shared" si="10"/>
        <v>0.14199999999999999</v>
      </c>
      <c r="K87" s="89">
        <v>679</v>
      </c>
      <c r="L87" s="90" t="s">
        <v>64</v>
      </c>
      <c r="M87" s="74">
        <f t="shared" si="7"/>
        <v>6.7900000000000002E-2</v>
      </c>
      <c r="N87" s="89">
        <v>569</v>
      </c>
      <c r="O87" s="90" t="s">
        <v>64</v>
      </c>
      <c r="P87" s="74">
        <f t="shared" si="8"/>
        <v>5.6899999999999992E-2</v>
      </c>
    </row>
    <row r="88" spans="2:16">
      <c r="B88" s="89">
        <v>30</v>
      </c>
      <c r="C88" s="90" t="s">
        <v>63</v>
      </c>
      <c r="D88" s="118">
        <f t="shared" si="6"/>
        <v>4.2857142857142859E-3</v>
      </c>
      <c r="E88" s="91">
        <v>0.54849999999999999</v>
      </c>
      <c r="F88" s="92">
        <v>0.1182</v>
      </c>
      <c r="G88" s="88">
        <f t="shared" si="9"/>
        <v>0.66669999999999996</v>
      </c>
      <c r="H88" s="89">
        <v>1540</v>
      </c>
      <c r="I88" s="90" t="s">
        <v>64</v>
      </c>
      <c r="J88" s="74">
        <f t="shared" si="10"/>
        <v>0.154</v>
      </c>
      <c r="K88" s="89">
        <v>714</v>
      </c>
      <c r="L88" s="90" t="s">
        <v>64</v>
      </c>
      <c r="M88" s="74">
        <f t="shared" si="7"/>
        <v>7.1399999999999991E-2</v>
      </c>
      <c r="N88" s="89">
        <v>605</v>
      </c>
      <c r="O88" s="90" t="s">
        <v>64</v>
      </c>
      <c r="P88" s="74">
        <f t="shared" si="8"/>
        <v>6.0499999999999998E-2</v>
      </c>
    </row>
    <row r="89" spans="2:16">
      <c r="B89" s="89">
        <v>32.5</v>
      </c>
      <c r="C89" s="90" t="s">
        <v>63</v>
      </c>
      <c r="D89" s="118">
        <f t="shared" si="6"/>
        <v>4.642857142857143E-3</v>
      </c>
      <c r="E89" s="91">
        <v>0.57320000000000004</v>
      </c>
      <c r="F89" s="92">
        <v>0.11360000000000001</v>
      </c>
      <c r="G89" s="88">
        <f t="shared" si="9"/>
        <v>0.68680000000000008</v>
      </c>
      <c r="H89" s="89">
        <v>1658</v>
      </c>
      <c r="I89" s="90" t="s">
        <v>64</v>
      </c>
      <c r="J89" s="74">
        <f t="shared" si="10"/>
        <v>0.1658</v>
      </c>
      <c r="K89" s="89">
        <v>747</v>
      </c>
      <c r="L89" s="90" t="s">
        <v>64</v>
      </c>
      <c r="M89" s="74">
        <f t="shared" si="7"/>
        <v>7.4700000000000003E-2</v>
      </c>
      <c r="N89" s="89">
        <v>638</v>
      </c>
      <c r="O89" s="90" t="s">
        <v>64</v>
      </c>
      <c r="P89" s="74">
        <f t="shared" si="8"/>
        <v>6.3799999999999996E-2</v>
      </c>
    </row>
    <row r="90" spans="2:16">
      <c r="B90" s="89">
        <v>35</v>
      </c>
      <c r="C90" s="90" t="s">
        <v>63</v>
      </c>
      <c r="D90" s="118">
        <f t="shared" si="6"/>
        <v>5.0000000000000001E-3</v>
      </c>
      <c r="E90" s="91">
        <v>0.59709999999999996</v>
      </c>
      <c r="F90" s="92">
        <v>0.1094</v>
      </c>
      <c r="G90" s="88">
        <f t="shared" si="9"/>
        <v>0.70649999999999991</v>
      </c>
      <c r="H90" s="89">
        <v>1774</v>
      </c>
      <c r="I90" s="90" t="s">
        <v>64</v>
      </c>
      <c r="J90" s="74">
        <f t="shared" si="10"/>
        <v>0.1774</v>
      </c>
      <c r="K90" s="89">
        <v>778</v>
      </c>
      <c r="L90" s="90" t="s">
        <v>64</v>
      </c>
      <c r="M90" s="74">
        <f t="shared" si="7"/>
        <v>7.7800000000000008E-2</v>
      </c>
      <c r="N90" s="89">
        <v>670</v>
      </c>
      <c r="O90" s="90" t="s">
        <v>64</v>
      </c>
      <c r="P90" s="74">
        <f t="shared" si="8"/>
        <v>6.7000000000000004E-2</v>
      </c>
    </row>
    <row r="91" spans="2:16">
      <c r="B91" s="89">
        <v>37.5</v>
      </c>
      <c r="C91" s="90" t="s">
        <v>63</v>
      </c>
      <c r="D91" s="118">
        <f t="shared" si="6"/>
        <v>5.3571428571428572E-3</v>
      </c>
      <c r="E91" s="91">
        <v>0.62029999999999996</v>
      </c>
      <c r="F91" s="92">
        <v>0.1056</v>
      </c>
      <c r="G91" s="88">
        <f t="shared" si="9"/>
        <v>0.72589999999999999</v>
      </c>
      <c r="H91" s="89">
        <v>1889</v>
      </c>
      <c r="I91" s="90" t="s">
        <v>64</v>
      </c>
      <c r="J91" s="74">
        <f t="shared" si="10"/>
        <v>0.18890000000000001</v>
      </c>
      <c r="K91" s="89">
        <v>808</v>
      </c>
      <c r="L91" s="90" t="s">
        <v>64</v>
      </c>
      <c r="M91" s="74">
        <f t="shared" si="7"/>
        <v>8.0800000000000011E-2</v>
      </c>
      <c r="N91" s="89">
        <v>701</v>
      </c>
      <c r="O91" s="90" t="s">
        <v>64</v>
      </c>
      <c r="P91" s="74">
        <f t="shared" si="8"/>
        <v>7.0099999999999996E-2</v>
      </c>
    </row>
    <row r="92" spans="2:16">
      <c r="B92" s="89">
        <v>40</v>
      </c>
      <c r="C92" s="90" t="s">
        <v>63</v>
      </c>
      <c r="D92" s="118">
        <f t="shared" si="6"/>
        <v>5.7142857142857143E-3</v>
      </c>
      <c r="E92" s="91">
        <v>0.64270000000000005</v>
      </c>
      <c r="F92" s="92">
        <v>0.1021</v>
      </c>
      <c r="G92" s="88">
        <f t="shared" si="9"/>
        <v>0.74480000000000002</v>
      </c>
      <c r="H92" s="89">
        <v>2001</v>
      </c>
      <c r="I92" s="90" t="s">
        <v>64</v>
      </c>
      <c r="J92" s="74">
        <f t="shared" si="10"/>
        <v>0.2001</v>
      </c>
      <c r="K92" s="89">
        <v>835</v>
      </c>
      <c r="L92" s="90" t="s">
        <v>64</v>
      </c>
      <c r="M92" s="74">
        <f t="shared" si="7"/>
        <v>8.3499999999999991E-2</v>
      </c>
      <c r="N92" s="89">
        <v>731</v>
      </c>
      <c r="O92" s="90" t="s">
        <v>64</v>
      </c>
      <c r="P92" s="74">
        <f t="shared" si="8"/>
        <v>7.3099999999999998E-2</v>
      </c>
    </row>
    <row r="93" spans="2:16">
      <c r="B93" s="89">
        <v>45</v>
      </c>
      <c r="C93" s="90" t="s">
        <v>63</v>
      </c>
      <c r="D93" s="118">
        <f t="shared" si="6"/>
        <v>6.4285714285714285E-3</v>
      </c>
      <c r="E93" s="91">
        <v>0.68500000000000005</v>
      </c>
      <c r="F93" s="92">
        <v>9.5759999999999998E-2</v>
      </c>
      <c r="G93" s="88">
        <f t="shared" si="9"/>
        <v>0.78076000000000001</v>
      </c>
      <c r="H93" s="89">
        <v>2223</v>
      </c>
      <c r="I93" s="90" t="s">
        <v>64</v>
      </c>
      <c r="J93" s="74">
        <f t="shared" si="10"/>
        <v>0.2223</v>
      </c>
      <c r="K93" s="89">
        <v>887</v>
      </c>
      <c r="L93" s="90" t="s">
        <v>64</v>
      </c>
      <c r="M93" s="74">
        <f t="shared" si="7"/>
        <v>8.8700000000000001E-2</v>
      </c>
      <c r="N93" s="89">
        <v>787</v>
      </c>
      <c r="O93" s="90" t="s">
        <v>64</v>
      </c>
      <c r="P93" s="74">
        <f t="shared" si="8"/>
        <v>7.8700000000000006E-2</v>
      </c>
    </row>
    <row r="94" spans="2:16">
      <c r="B94" s="89">
        <v>50</v>
      </c>
      <c r="C94" s="90" t="s">
        <v>63</v>
      </c>
      <c r="D94" s="118">
        <f t="shared" si="6"/>
        <v>7.1428571428571435E-3</v>
      </c>
      <c r="E94" s="91">
        <v>0.72460000000000002</v>
      </c>
      <c r="F94" s="92">
        <v>9.0310000000000001E-2</v>
      </c>
      <c r="G94" s="88">
        <f t="shared" si="9"/>
        <v>0.81491000000000002</v>
      </c>
      <c r="H94" s="89">
        <v>2438</v>
      </c>
      <c r="I94" s="90" t="s">
        <v>64</v>
      </c>
      <c r="J94" s="74">
        <f t="shared" si="10"/>
        <v>0.24380000000000002</v>
      </c>
      <c r="K94" s="89">
        <v>933</v>
      </c>
      <c r="L94" s="90" t="s">
        <v>64</v>
      </c>
      <c r="M94" s="74">
        <f t="shared" si="7"/>
        <v>9.3300000000000008E-2</v>
      </c>
      <c r="N94" s="89">
        <v>840</v>
      </c>
      <c r="O94" s="90" t="s">
        <v>64</v>
      </c>
      <c r="P94" s="74">
        <f t="shared" si="8"/>
        <v>8.3999999999999991E-2</v>
      </c>
    </row>
    <row r="95" spans="2:16">
      <c r="B95" s="89">
        <v>55</v>
      </c>
      <c r="C95" s="90" t="s">
        <v>63</v>
      </c>
      <c r="D95" s="118">
        <f t="shared" si="6"/>
        <v>7.8571428571428577E-3</v>
      </c>
      <c r="E95" s="91">
        <v>0.76170000000000004</v>
      </c>
      <c r="F95" s="92">
        <v>8.5540000000000005E-2</v>
      </c>
      <c r="G95" s="88">
        <f t="shared" si="9"/>
        <v>0.84723999999999999</v>
      </c>
      <c r="H95" s="89">
        <v>2648</v>
      </c>
      <c r="I95" s="90" t="s">
        <v>64</v>
      </c>
      <c r="J95" s="74">
        <f t="shared" si="10"/>
        <v>0.26480000000000004</v>
      </c>
      <c r="K95" s="89">
        <v>976</v>
      </c>
      <c r="L95" s="90" t="s">
        <v>64</v>
      </c>
      <c r="M95" s="74">
        <f t="shared" si="7"/>
        <v>9.7599999999999992E-2</v>
      </c>
      <c r="N95" s="89">
        <v>888</v>
      </c>
      <c r="O95" s="90" t="s">
        <v>64</v>
      </c>
      <c r="P95" s="74">
        <f t="shared" si="8"/>
        <v>8.8800000000000004E-2</v>
      </c>
    </row>
    <row r="96" spans="2:16">
      <c r="B96" s="89">
        <v>60</v>
      </c>
      <c r="C96" s="90" t="s">
        <v>63</v>
      </c>
      <c r="D96" s="118">
        <f t="shared" si="6"/>
        <v>8.5714285714285719E-3</v>
      </c>
      <c r="E96" s="91">
        <v>0.79679999999999995</v>
      </c>
      <c r="F96" s="92">
        <v>8.1320000000000003E-2</v>
      </c>
      <c r="G96" s="88">
        <f t="shared" si="9"/>
        <v>0.87812000000000001</v>
      </c>
      <c r="H96" s="89">
        <v>2854</v>
      </c>
      <c r="I96" s="90" t="s">
        <v>64</v>
      </c>
      <c r="J96" s="74">
        <f t="shared" si="10"/>
        <v>0.28539999999999999</v>
      </c>
      <c r="K96" s="89">
        <v>1015</v>
      </c>
      <c r="L96" s="90" t="s">
        <v>64</v>
      </c>
      <c r="M96" s="74">
        <f t="shared" si="7"/>
        <v>0.10149999999999999</v>
      </c>
      <c r="N96" s="89">
        <v>934</v>
      </c>
      <c r="O96" s="90" t="s">
        <v>64</v>
      </c>
      <c r="P96" s="74">
        <f t="shared" si="8"/>
        <v>9.3400000000000011E-2</v>
      </c>
    </row>
    <row r="97" spans="2:16">
      <c r="B97" s="89">
        <v>65</v>
      </c>
      <c r="C97" s="90" t="s">
        <v>63</v>
      </c>
      <c r="D97" s="118">
        <f t="shared" si="6"/>
        <v>9.285714285714286E-3</v>
      </c>
      <c r="E97" s="91">
        <v>0.83040000000000003</v>
      </c>
      <c r="F97" s="92">
        <v>7.7560000000000004E-2</v>
      </c>
      <c r="G97" s="88">
        <f t="shared" si="9"/>
        <v>0.90795999999999999</v>
      </c>
      <c r="H97" s="89">
        <v>3055</v>
      </c>
      <c r="I97" s="90" t="s">
        <v>64</v>
      </c>
      <c r="J97" s="74">
        <f t="shared" si="10"/>
        <v>0.30549999999999999</v>
      </c>
      <c r="K97" s="89">
        <v>1050</v>
      </c>
      <c r="L97" s="90" t="s">
        <v>64</v>
      </c>
      <c r="M97" s="74">
        <f t="shared" si="7"/>
        <v>0.10500000000000001</v>
      </c>
      <c r="N97" s="89">
        <v>977</v>
      </c>
      <c r="O97" s="90" t="s">
        <v>64</v>
      </c>
      <c r="P97" s="74">
        <f t="shared" si="8"/>
        <v>9.7699999999999995E-2</v>
      </c>
    </row>
    <row r="98" spans="2:16">
      <c r="B98" s="89">
        <v>70</v>
      </c>
      <c r="C98" s="90" t="s">
        <v>63</v>
      </c>
      <c r="D98" s="118">
        <f t="shared" si="6"/>
        <v>0.01</v>
      </c>
      <c r="E98" s="91">
        <v>0.86250000000000004</v>
      </c>
      <c r="F98" s="92">
        <v>7.4179999999999996E-2</v>
      </c>
      <c r="G98" s="88">
        <f t="shared" si="9"/>
        <v>0.93668000000000007</v>
      </c>
      <c r="H98" s="89">
        <v>3251</v>
      </c>
      <c r="I98" s="90" t="s">
        <v>64</v>
      </c>
      <c r="J98" s="74">
        <f t="shared" si="10"/>
        <v>0.3251</v>
      </c>
      <c r="K98" s="89">
        <v>1084</v>
      </c>
      <c r="L98" s="90" t="s">
        <v>64</v>
      </c>
      <c r="M98" s="74">
        <f t="shared" si="7"/>
        <v>0.10840000000000001</v>
      </c>
      <c r="N98" s="89">
        <v>1018</v>
      </c>
      <c r="O98" s="90" t="s">
        <v>64</v>
      </c>
      <c r="P98" s="74">
        <f t="shared" si="8"/>
        <v>0.1018</v>
      </c>
    </row>
    <row r="99" spans="2:16">
      <c r="B99" s="89">
        <v>80</v>
      </c>
      <c r="C99" s="90" t="s">
        <v>63</v>
      </c>
      <c r="D99" s="118">
        <f t="shared" si="6"/>
        <v>1.1428571428571429E-2</v>
      </c>
      <c r="E99" s="91">
        <v>0.92379999999999995</v>
      </c>
      <c r="F99" s="92">
        <v>6.8339999999999998E-2</v>
      </c>
      <c r="G99" s="88">
        <f t="shared" si="9"/>
        <v>0.99213999999999991</v>
      </c>
      <c r="H99" s="89">
        <v>3633</v>
      </c>
      <c r="I99" s="90" t="s">
        <v>64</v>
      </c>
      <c r="J99" s="74">
        <f t="shared" si="10"/>
        <v>0.36330000000000001</v>
      </c>
      <c r="K99" s="89">
        <v>1144</v>
      </c>
      <c r="L99" s="90" t="s">
        <v>64</v>
      </c>
      <c r="M99" s="74">
        <f t="shared" si="7"/>
        <v>0.11439999999999999</v>
      </c>
      <c r="N99" s="89">
        <v>1093</v>
      </c>
      <c r="O99" s="90" t="s">
        <v>64</v>
      </c>
      <c r="P99" s="74">
        <f t="shared" si="8"/>
        <v>0.10929999999999999</v>
      </c>
    </row>
    <row r="100" spans="2:16">
      <c r="B100" s="89">
        <v>90</v>
      </c>
      <c r="C100" s="90" t="s">
        <v>63</v>
      </c>
      <c r="D100" s="118">
        <f t="shared" si="6"/>
        <v>1.2857142857142857E-2</v>
      </c>
      <c r="E100" s="91">
        <v>0.98199999999999998</v>
      </c>
      <c r="F100" s="92">
        <v>6.3479999999999995E-2</v>
      </c>
      <c r="G100" s="88">
        <f t="shared" si="9"/>
        <v>1.04548</v>
      </c>
      <c r="H100" s="89">
        <v>3999</v>
      </c>
      <c r="I100" s="90" t="s">
        <v>64</v>
      </c>
      <c r="J100" s="74">
        <f t="shared" si="10"/>
        <v>0.39990000000000003</v>
      </c>
      <c r="K100" s="89">
        <v>1196</v>
      </c>
      <c r="L100" s="90" t="s">
        <v>64</v>
      </c>
      <c r="M100" s="74">
        <f t="shared" si="7"/>
        <v>0.1196</v>
      </c>
      <c r="N100" s="89">
        <v>1162</v>
      </c>
      <c r="O100" s="90" t="s">
        <v>64</v>
      </c>
      <c r="P100" s="74">
        <f t="shared" si="8"/>
        <v>0.1162</v>
      </c>
    </row>
    <row r="101" spans="2:16">
      <c r="B101" s="89">
        <v>100</v>
      </c>
      <c r="C101" s="90" t="s">
        <v>63</v>
      </c>
      <c r="D101" s="118">
        <f t="shared" si="6"/>
        <v>1.4285714285714287E-2</v>
      </c>
      <c r="E101" s="91">
        <v>1.038</v>
      </c>
      <c r="F101" s="92">
        <v>5.9339999999999997E-2</v>
      </c>
      <c r="G101" s="88">
        <f t="shared" si="9"/>
        <v>1.09734</v>
      </c>
      <c r="H101" s="89">
        <v>4353</v>
      </c>
      <c r="I101" s="90" t="s">
        <v>64</v>
      </c>
      <c r="J101" s="74">
        <f t="shared" si="10"/>
        <v>0.43529999999999996</v>
      </c>
      <c r="K101" s="89">
        <v>1242</v>
      </c>
      <c r="L101" s="90" t="s">
        <v>64</v>
      </c>
      <c r="M101" s="74">
        <f t="shared" si="7"/>
        <v>0.1242</v>
      </c>
      <c r="N101" s="89">
        <v>1224</v>
      </c>
      <c r="O101" s="90" t="s">
        <v>64</v>
      </c>
      <c r="P101" s="74">
        <f t="shared" si="8"/>
        <v>0.12239999999999999</v>
      </c>
    </row>
    <row r="102" spans="2:16">
      <c r="B102" s="89">
        <v>110</v>
      </c>
      <c r="C102" s="90" t="s">
        <v>63</v>
      </c>
      <c r="D102" s="118">
        <f t="shared" si="6"/>
        <v>1.5714285714285715E-2</v>
      </c>
      <c r="E102" s="91">
        <v>1.0920000000000001</v>
      </c>
      <c r="F102" s="92">
        <v>5.5780000000000003E-2</v>
      </c>
      <c r="G102" s="88">
        <f t="shared" si="9"/>
        <v>1.14778</v>
      </c>
      <c r="H102" s="89">
        <v>4694</v>
      </c>
      <c r="I102" s="90" t="s">
        <v>64</v>
      </c>
      <c r="J102" s="74">
        <f t="shared" si="10"/>
        <v>0.46939999999999998</v>
      </c>
      <c r="K102" s="89">
        <v>1284</v>
      </c>
      <c r="L102" s="90" t="s">
        <v>64</v>
      </c>
      <c r="M102" s="74">
        <f t="shared" si="7"/>
        <v>0.12840000000000001</v>
      </c>
      <c r="N102" s="89">
        <v>1281</v>
      </c>
      <c r="O102" s="90" t="s">
        <v>64</v>
      </c>
      <c r="P102" s="74">
        <f t="shared" si="8"/>
        <v>0.12809999999999999</v>
      </c>
    </row>
    <row r="103" spans="2:16">
      <c r="B103" s="89">
        <v>120</v>
      </c>
      <c r="C103" s="90" t="s">
        <v>63</v>
      </c>
      <c r="D103" s="118">
        <f t="shared" si="6"/>
        <v>1.7142857142857144E-2</v>
      </c>
      <c r="E103" s="91">
        <v>1.145</v>
      </c>
      <c r="F103" s="92">
        <v>5.2670000000000002E-2</v>
      </c>
      <c r="G103" s="88">
        <f t="shared" si="9"/>
        <v>1.19767</v>
      </c>
      <c r="H103" s="89">
        <v>5023</v>
      </c>
      <c r="I103" s="90" t="s">
        <v>64</v>
      </c>
      <c r="J103" s="74">
        <f t="shared" si="10"/>
        <v>0.50229999999999997</v>
      </c>
      <c r="K103" s="89">
        <v>1321</v>
      </c>
      <c r="L103" s="90" t="s">
        <v>64</v>
      </c>
      <c r="M103" s="74">
        <f t="shared" si="7"/>
        <v>0.1321</v>
      </c>
      <c r="N103" s="89">
        <v>1333</v>
      </c>
      <c r="O103" s="90" t="s">
        <v>64</v>
      </c>
      <c r="P103" s="74">
        <f t="shared" si="8"/>
        <v>0.1333</v>
      </c>
    </row>
    <row r="104" spans="2:16">
      <c r="B104" s="89">
        <v>130</v>
      </c>
      <c r="C104" s="90" t="s">
        <v>63</v>
      </c>
      <c r="D104" s="118">
        <f t="shared" si="6"/>
        <v>1.8571428571428572E-2</v>
      </c>
      <c r="E104" s="91">
        <v>1.196</v>
      </c>
      <c r="F104" s="92">
        <v>4.9930000000000002E-2</v>
      </c>
      <c r="G104" s="88">
        <f t="shared" si="9"/>
        <v>1.24593</v>
      </c>
      <c r="H104" s="89">
        <v>5341</v>
      </c>
      <c r="I104" s="90" t="s">
        <v>64</v>
      </c>
      <c r="J104" s="74">
        <f t="shared" si="10"/>
        <v>0.53410000000000002</v>
      </c>
      <c r="K104" s="89">
        <v>1354</v>
      </c>
      <c r="L104" s="90" t="s">
        <v>64</v>
      </c>
      <c r="M104" s="74">
        <f t="shared" si="7"/>
        <v>0.13540000000000002</v>
      </c>
      <c r="N104" s="89">
        <v>1382</v>
      </c>
      <c r="O104" s="90" t="s">
        <v>64</v>
      </c>
      <c r="P104" s="74">
        <f t="shared" si="8"/>
        <v>0.13819999999999999</v>
      </c>
    </row>
    <row r="105" spans="2:16">
      <c r="B105" s="89">
        <v>140</v>
      </c>
      <c r="C105" s="90" t="s">
        <v>63</v>
      </c>
      <c r="D105" s="118">
        <f t="shared" si="6"/>
        <v>0.02</v>
      </c>
      <c r="E105" s="91">
        <v>1.2470000000000001</v>
      </c>
      <c r="F105" s="92">
        <v>4.7500000000000001E-2</v>
      </c>
      <c r="G105" s="88">
        <f t="shared" si="9"/>
        <v>1.2945000000000002</v>
      </c>
      <c r="H105" s="89">
        <v>5650</v>
      </c>
      <c r="I105" s="90" t="s">
        <v>64</v>
      </c>
      <c r="J105" s="74">
        <f t="shared" si="10"/>
        <v>0.56500000000000006</v>
      </c>
      <c r="K105" s="89">
        <v>1384</v>
      </c>
      <c r="L105" s="90" t="s">
        <v>64</v>
      </c>
      <c r="M105" s="74">
        <f t="shared" si="7"/>
        <v>0.1384</v>
      </c>
      <c r="N105" s="89">
        <v>1427</v>
      </c>
      <c r="O105" s="90" t="s">
        <v>64</v>
      </c>
      <c r="P105" s="74">
        <f t="shared" si="8"/>
        <v>0.14269999999999999</v>
      </c>
    </row>
    <row r="106" spans="2:16">
      <c r="B106" s="89">
        <v>150</v>
      </c>
      <c r="C106" s="90" t="s">
        <v>63</v>
      </c>
      <c r="D106" s="118">
        <f t="shared" si="6"/>
        <v>2.1428571428571429E-2</v>
      </c>
      <c r="E106" s="91">
        <v>1.296</v>
      </c>
      <c r="F106" s="92">
        <v>4.5319999999999999E-2</v>
      </c>
      <c r="G106" s="88">
        <f t="shared" si="9"/>
        <v>1.3413200000000001</v>
      </c>
      <c r="H106" s="89">
        <v>5949</v>
      </c>
      <c r="I106" s="90" t="s">
        <v>64</v>
      </c>
      <c r="J106" s="74">
        <f t="shared" si="10"/>
        <v>0.59489999999999998</v>
      </c>
      <c r="K106" s="89">
        <v>1412</v>
      </c>
      <c r="L106" s="90" t="s">
        <v>64</v>
      </c>
      <c r="M106" s="74">
        <f t="shared" si="7"/>
        <v>0.14119999999999999</v>
      </c>
      <c r="N106" s="89">
        <v>1469</v>
      </c>
      <c r="O106" s="90" t="s">
        <v>64</v>
      </c>
      <c r="P106" s="74">
        <f t="shared" si="8"/>
        <v>0.1469</v>
      </c>
    </row>
    <row r="107" spans="2:16">
      <c r="B107" s="89">
        <v>160</v>
      </c>
      <c r="C107" s="90" t="s">
        <v>63</v>
      </c>
      <c r="D107" s="74">
        <f t="shared" si="6"/>
        <v>2.2857142857142857E-2</v>
      </c>
      <c r="E107" s="91">
        <v>1.345</v>
      </c>
      <c r="F107" s="92">
        <v>4.3360000000000003E-2</v>
      </c>
      <c r="G107" s="88">
        <f t="shared" si="9"/>
        <v>1.38836</v>
      </c>
      <c r="H107" s="89">
        <v>6240</v>
      </c>
      <c r="I107" s="90" t="s">
        <v>64</v>
      </c>
      <c r="J107" s="74">
        <f t="shared" si="10"/>
        <v>0.624</v>
      </c>
      <c r="K107" s="89">
        <v>1437</v>
      </c>
      <c r="L107" s="90" t="s">
        <v>64</v>
      </c>
      <c r="M107" s="74">
        <f t="shared" si="7"/>
        <v>0.14369999999999999</v>
      </c>
      <c r="N107" s="89">
        <v>1509</v>
      </c>
      <c r="O107" s="90" t="s">
        <v>64</v>
      </c>
      <c r="P107" s="74">
        <f t="shared" si="8"/>
        <v>0.15089999999999998</v>
      </c>
    </row>
    <row r="108" spans="2:16">
      <c r="B108" s="89">
        <v>170</v>
      </c>
      <c r="C108" s="90" t="s">
        <v>63</v>
      </c>
      <c r="D108" s="74">
        <f t="shared" si="6"/>
        <v>2.4285714285714289E-2</v>
      </c>
      <c r="E108" s="91">
        <v>1.393</v>
      </c>
      <c r="F108" s="92">
        <v>4.1579999999999999E-2</v>
      </c>
      <c r="G108" s="88">
        <f t="shared" si="9"/>
        <v>1.43458</v>
      </c>
      <c r="H108" s="89">
        <v>6522</v>
      </c>
      <c r="I108" s="90" t="s">
        <v>64</v>
      </c>
      <c r="J108" s="76">
        <f t="shared" si="10"/>
        <v>0.6522</v>
      </c>
      <c r="K108" s="89">
        <v>1461</v>
      </c>
      <c r="L108" s="90" t="s">
        <v>64</v>
      </c>
      <c r="M108" s="74">
        <f t="shared" si="7"/>
        <v>0.14610000000000001</v>
      </c>
      <c r="N108" s="89">
        <v>1546</v>
      </c>
      <c r="O108" s="90" t="s">
        <v>64</v>
      </c>
      <c r="P108" s="74">
        <f t="shared" si="8"/>
        <v>0.15460000000000002</v>
      </c>
    </row>
    <row r="109" spans="2:16">
      <c r="B109" s="89">
        <v>180</v>
      </c>
      <c r="C109" s="90" t="s">
        <v>63</v>
      </c>
      <c r="D109" s="74">
        <f t="shared" si="6"/>
        <v>2.5714285714285714E-2</v>
      </c>
      <c r="E109" s="91">
        <v>1.4390000000000001</v>
      </c>
      <c r="F109" s="92">
        <v>3.9960000000000002E-2</v>
      </c>
      <c r="G109" s="88">
        <f t="shared" si="9"/>
        <v>1.4789600000000001</v>
      </c>
      <c r="H109" s="89">
        <v>6797</v>
      </c>
      <c r="I109" s="90" t="s">
        <v>64</v>
      </c>
      <c r="J109" s="76">
        <f t="shared" si="10"/>
        <v>0.67969999999999997</v>
      </c>
      <c r="K109" s="89">
        <v>1482</v>
      </c>
      <c r="L109" s="90" t="s">
        <v>64</v>
      </c>
      <c r="M109" s="74">
        <f t="shared" si="7"/>
        <v>0.1482</v>
      </c>
      <c r="N109" s="89">
        <v>1580</v>
      </c>
      <c r="O109" s="90" t="s">
        <v>64</v>
      </c>
      <c r="P109" s="74">
        <f t="shared" si="8"/>
        <v>0.158</v>
      </c>
    </row>
    <row r="110" spans="2:16">
      <c r="B110" s="89">
        <v>200</v>
      </c>
      <c r="C110" s="90" t="s">
        <v>63</v>
      </c>
      <c r="D110" s="74">
        <f t="shared" si="6"/>
        <v>2.8571428571428574E-2</v>
      </c>
      <c r="E110" s="91">
        <v>1.53</v>
      </c>
      <c r="F110" s="92">
        <v>3.7109999999999997E-2</v>
      </c>
      <c r="G110" s="88">
        <f t="shared" si="9"/>
        <v>1.56711</v>
      </c>
      <c r="H110" s="89">
        <v>7325</v>
      </c>
      <c r="I110" s="90" t="s">
        <v>64</v>
      </c>
      <c r="J110" s="76">
        <f t="shared" si="10"/>
        <v>0.73250000000000004</v>
      </c>
      <c r="K110" s="89">
        <v>1521</v>
      </c>
      <c r="L110" s="90" t="s">
        <v>64</v>
      </c>
      <c r="M110" s="74">
        <f t="shared" si="7"/>
        <v>0.15209999999999999</v>
      </c>
      <c r="N110" s="89">
        <v>1644</v>
      </c>
      <c r="O110" s="90" t="s">
        <v>64</v>
      </c>
      <c r="P110" s="74">
        <f t="shared" si="8"/>
        <v>0.16439999999999999</v>
      </c>
    </row>
    <row r="111" spans="2:16">
      <c r="B111" s="89">
        <v>225</v>
      </c>
      <c r="C111" s="90" t="s">
        <v>63</v>
      </c>
      <c r="D111" s="74">
        <f t="shared" si="6"/>
        <v>3.2142857142857147E-2</v>
      </c>
      <c r="E111" s="91">
        <v>1.639</v>
      </c>
      <c r="F111" s="92">
        <v>3.4130000000000001E-2</v>
      </c>
      <c r="G111" s="88">
        <f t="shared" si="9"/>
        <v>1.67313</v>
      </c>
      <c r="H111" s="89">
        <v>7951</v>
      </c>
      <c r="I111" s="90" t="s">
        <v>64</v>
      </c>
      <c r="J111" s="76">
        <f t="shared" si="10"/>
        <v>0.79509999999999992</v>
      </c>
      <c r="K111" s="89">
        <v>1563</v>
      </c>
      <c r="L111" s="90" t="s">
        <v>64</v>
      </c>
      <c r="M111" s="74">
        <f t="shared" si="7"/>
        <v>0.15629999999999999</v>
      </c>
      <c r="N111" s="89">
        <v>1714</v>
      </c>
      <c r="O111" s="90" t="s">
        <v>64</v>
      </c>
      <c r="P111" s="74">
        <f t="shared" si="8"/>
        <v>0.1714</v>
      </c>
    </row>
    <row r="112" spans="2:16">
      <c r="B112" s="89">
        <v>250</v>
      </c>
      <c r="C112" s="90" t="s">
        <v>63</v>
      </c>
      <c r="D112" s="74">
        <f t="shared" si="6"/>
        <v>3.5714285714285712E-2</v>
      </c>
      <c r="E112" s="91">
        <v>1.7430000000000001</v>
      </c>
      <c r="F112" s="92">
        <v>3.1640000000000001E-2</v>
      </c>
      <c r="G112" s="88">
        <f t="shared" si="9"/>
        <v>1.7746400000000002</v>
      </c>
      <c r="H112" s="89">
        <v>8543</v>
      </c>
      <c r="I112" s="90" t="s">
        <v>64</v>
      </c>
      <c r="J112" s="76">
        <f t="shared" si="10"/>
        <v>0.85429999999999995</v>
      </c>
      <c r="K112" s="89">
        <v>1599</v>
      </c>
      <c r="L112" s="90" t="s">
        <v>64</v>
      </c>
      <c r="M112" s="74">
        <f t="shared" si="7"/>
        <v>0.15989999999999999</v>
      </c>
      <c r="N112" s="89">
        <v>1776</v>
      </c>
      <c r="O112" s="90" t="s">
        <v>64</v>
      </c>
      <c r="P112" s="74">
        <f t="shared" si="8"/>
        <v>0.17760000000000001</v>
      </c>
    </row>
    <row r="113" spans="1:16">
      <c r="B113" s="89">
        <v>275</v>
      </c>
      <c r="C113" s="90" t="s">
        <v>63</v>
      </c>
      <c r="D113" s="74">
        <f t="shared" si="6"/>
        <v>3.9285714285714292E-2</v>
      </c>
      <c r="E113" s="91">
        <v>1.841</v>
      </c>
      <c r="F113" s="92">
        <v>2.9520000000000001E-2</v>
      </c>
      <c r="G113" s="88">
        <f t="shared" si="9"/>
        <v>1.87052</v>
      </c>
      <c r="H113" s="89">
        <v>9106</v>
      </c>
      <c r="I113" s="90" t="s">
        <v>64</v>
      </c>
      <c r="J113" s="76">
        <f t="shared" si="10"/>
        <v>0.91059999999999997</v>
      </c>
      <c r="K113" s="89">
        <v>1630</v>
      </c>
      <c r="L113" s="90" t="s">
        <v>64</v>
      </c>
      <c r="M113" s="74">
        <f t="shared" si="7"/>
        <v>0.16299999999999998</v>
      </c>
      <c r="N113" s="89">
        <v>1831</v>
      </c>
      <c r="O113" s="90" t="s">
        <v>64</v>
      </c>
      <c r="P113" s="74">
        <f t="shared" si="8"/>
        <v>0.18309999999999998</v>
      </c>
    </row>
    <row r="114" spans="1:16">
      <c r="B114" s="89">
        <v>300</v>
      </c>
      <c r="C114" s="90" t="s">
        <v>63</v>
      </c>
      <c r="D114" s="74">
        <f t="shared" si="6"/>
        <v>4.2857142857142858E-2</v>
      </c>
      <c r="E114" s="91">
        <v>1.9339999999999999</v>
      </c>
      <c r="F114" s="92">
        <v>2.7699999999999999E-2</v>
      </c>
      <c r="G114" s="88">
        <f t="shared" si="9"/>
        <v>1.9617</v>
      </c>
      <c r="H114" s="89">
        <v>9644</v>
      </c>
      <c r="I114" s="90" t="s">
        <v>64</v>
      </c>
      <c r="J114" s="76">
        <f t="shared" si="10"/>
        <v>0.96440000000000003</v>
      </c>
      <c r="K114" s="89">
        <v>1657</v>
      </c>
      <c r="L114" s="90" t="s">
        <v>64</v>
      </c>
      <c r="M114" s="74">
        <f t="shared" si="7"/>
        <v>0.16570000000000001</v>
      </c>
      <c r="N114" s="89">
        <v>1880</v>
      </c>
      <c r="O114" s="90" t="s">
        <v>64</v>
      </c>
      <c r="P114" s="74">
        <f t="shared" si="8"/>
        <v>0.188</v>
      </c>
    </row>
    <row r="115" spans="1:16">
      <c r="B115" s="89">
        <v>325</v>
      </c>
      <c r="C115" s="90" t="s">
        <v>63</v>
      </c>
      <c r="D115" s="74">
        <f t="shared" si="6"/>
        <v>4.642857142857143E-2</v>
      </c>
      <c r="E115" s="91">
        <v>2.0219999999999998</v>
      </c>
      <c r="F115" s="92">
        <v>2.6110000000000001E-2</v>
      </c>
      <c r="G115" s="88">
        <f t="shared" si="9"/>
        <v>2.0481099999999999</v>
      </c>
      <c r="H115" s="89">
        <v>1.02</v>
      </c>
      <c r="I115" s="93" t="s">
        <v>66</v>
      </c>
      <c r="J115" s="76">
        <f t="shared" ref="J115" si="11">H115</f>
        <v>1.02</v>
      </c>
      <c r="K115" s="89">
        <v>1681</v>
      </c>
      <c r="L115" s="90" t="s">
        <v>64</v>
      </c>
      <c r="M115" s="74">
        <f t="shared" si="7"/>
        <v>0.1681</v>
      </c>
      <c r="N115" s="89">
        <v>1925</v>
      </c>
      <c r="O115" s="90" t="s">
        <v>64</v>
      </c>
      <c r="P115" s="74">
        <f t="shared" si="8"/>
        <v>0.1925</v>
      </c>
    </row>
    <row r="116" spans="1:16">
      <c r="B116" s="89">
        <v>350</v>
      </c>
      <c r="C116" s="90" t="s">
        <v>63</v>
      </c>
      <c r="D116" s="74">
        <f t="shared" si="6"/>
        <v>4.9999999999999996E-2</v>
      </c>
      <c r="E116" s="91">
        <v>2.1059999999999999</v>
      </c>
      <c r="F116" s="92">
        <v>2.4719999999999999E-2</v>
      </c>
      <c r="G116" s="88">
        <f t="shared" si="9"/>
        <v>2.1307199999999997</v>
      </c>
      <c r="H116" s="89">
        <v>1.07</v>
      </c>
      <c r="I116" s="90" t="s">
        <v>66</v>
      </c>
      <c r="J116" s="76">
        <f t="shared" ref="J116:J120" si="12">H116</f>
        <v>1.07</v>
      </c>
      <c r="K116" s="89">
        <v>1703</v>
      </c>
      <c r="L116" s="90" t="s">
        <v>64</v>
      </c>
      <c r="M116" s="74">
        <f t="shared" si="7"/>
        <v>0.17030000000000001</v>
      </c>
      <c r="N116" s="89">
        <v>1966</v>
      </c>
      <c r="O116" s="90" t="s">
        <v>64</v>
      </c>
      <c r="P116" s="74">
        <f t="shared" si="8"/>
        <v>0.1966</v>
      </c>
    </row>
    <row r="117" spans="1:16">
      <c r="B117" s="89">
        <v>375</v>
      </c>
      <c r="C117" s="90" t="s">
        <v>63</v>
      </c>
      <c r="D117" s="74">
        <f t="shared" si="6"/>
        <v>5.3571428571428568E-2</v>
      </c>
      <c r="E117" s="91">
        <v>2.1840000000000002</v>
      </c>
      <c r="F117" s="92">
        <v>2.3470000000000001E-2</v>
      </c>
      <c r="G117" s="88">
        <f t="shared" si="9"/>
        <v>2.2074700000000003</v>
      </c>
      <c r="H117" s="89">
        <v>1.1100000000000001</v>
      </c>
      <c r="I117" s="90" t="s">
        <v>66</v>
      </c>
      <c r="J117" s="76">
        <f t="shared" si="12"/>
        <v>1.1100000000000001</v>
      </c>
      <c r="K117" s="89">
        <v>1722</v>
      </c>
      <c r="L117" s="90" t="s">
        <v>64</v>
      </c>
      <c r="M117" s="74">
        <f t="shared" si="7"/>
        <v>0.17219999999999999</v>
      </c>
      <c r="N117" s="89">
        <v>2004</v>
      </c>
      <c r="O117" s="90" t="s">
        <v>64</v>
      </c>
      <c r="P117" s="74">
        <f t="shared" si="8"/>
        <v>0.20039999999999999</v>
      </c>
    </row>
    <row r="118" spans="1:16">
      <c r="B118" s="89">
        <v>400</v>
      </c>
      <c r="C118" s="90" t="s">
        <v>63</v>
      </c>
      <c r="D118" s="74">
        <f t="shared" si="6"/>
        <v>5.7142857142857148E-2</v>
      </c>
      <c r="E118" s="91">
        <v>2.2589999999999999</v>
      </c>
      <c r="F118" s="92">
        <v>2.2360000000000001E-2</v>
      </c>
      <c r="G118" s="88">
        <f t="shared" si="9"/>
        <v>2.2813599999999998</v>
      </c>
      <c r="H118" s="89">
        <v>1.1599999999999999</v>
      </c>
      <c r="I118" s="90" t="s">
        <v>66</v>
      </c>
      <c r="J118" s="76">
        <f t="shared" si="12"/>
        <v>1.1599999999999999</v>
      </c>
      <c r="K118" s="89">
        <v>1740</v>
      </c>
      <c r="L118" s="90" t="s">
        <v>64</v>
      </c>
      <c r="M118" s="74">
        <f t="shared" si="7"/>
        <v>0.17399999999999999</v>
      </c>
      <c r="N118" s="89">
        <v>2038</v>
      </c>
      <c r="O118" s="90" t="s">
        <v>64</v>
      </c>
      <c r="P118" s="74">
        <f t="shared" si="8"/>
        <v>0.20379999999999998</v>
      </c>
    </row>
    <row r="119" spans="1:16">
      <c r="B119" s="89">
        <v>450</v>
      </c>
      <c r="C119" s="90" t="s">
        <v>63</v>
      </c>
      <c r="D119" s="74">
        <f t="shared" si="6"/>
        <v>6.4285714285714293E-2</v>
      </c>
      <c r="E119" s="91">
        <v>2.3940000000000001</v>
      </c>
      <c r="F119" s="92">
        <v>2.0459999999999999E-2</v>
      </c>
      <c r="G119" s="88">
        <f t="shared" si="9"/>
        <v>2.4144600000000001</v>
      </c>
      <c r="H119" s="89">
        <v>1.25</v>
      </c>
      <c r="I119" s="90" t="s">
        <v>66</v>
      </c>
      <c r="J119" s="76">
        <f t="shared" si="12"/>
        <v>1.25</v>
      </c>
      <c r="K119" s="89">
        <v>1773</v>
      </c>
      <c r="L119" s="90" t="s">
        <v>64</v>
      </c>
      <c r="M119" s="74">
        <f t="shared" si="7"/>
        <v>0.17729999999999999</v>
      </c>
      <c r="N119" s="89">
        <v>2101</v>
      </c>
      <c r="O119" s="90" t="s">
        <v>64</v>
      </c>
      <c r="P119" s="74">
        <f t="shared" si="8"/>
        <v>0.21010000000000001</v>
      </c>
    </row>
    <row r="120" spans="1:16">
      <c r="B120" s="89">
        <v>500</v>
      </c>
      <c r="C120" s="90" t="s">
        <v>63</v>
      </c>
      <c r="D120" s="74">
        <f t="shared" si="6"/>
        <v>7.1428571428571425E-2</v>
      </c>
      <c r="E120" s="91">
        <v>2.5139999999999998</v>
      </c>
      <c r="F120" s="92">
        <v>1.8880000000000001E-2</v>
      </c>
      <c r="G120" s="88">
        <f t="shared" si="9"/>
        <v>2.5328799999999996</v>
      </c>
      <c r="H120" s="89">
        <v>1.33</v>
      </c>
      <c r="I120" s="90" t="s">
        <v>66</v>
      </c>
      <c r="J120" s="76">
        <f t="shared" si="12"/>
        <v>1.33</v>
      </c>
      <c r="K120" s="89">
        <v>1801</v>
      </c>
      <c r="L120" s="90" t="s">
        <v>64</v>
      </c>
      <c r="M120" s="74">
        <f t="shared" si="7"/>
        <v>0.18009999999999998</v>
      </c>
      <c r="N120" s="89">
        <v>2156</v>
      </c>
      <c r="O120" s="90" t="s">
        <v>64</v>
      </c>
      <c r="P120" s="74">
        <f t="shared" si="8"/>
        <v>0.21560000000000001</v>
      </c>
    </row>
    <row r="121" spans="1:16">
      <c r="B121" s="89">
        <v>550</v>
      </c>
      <c r="C121" s="90" t="s">
        <v>63</v>
      </c>
      <c r="D121" s="74">
        <f t="shared" si="6"/>
        <v>7.8571428571428584E-2</v>
      </c>
      <c r="E121" s="91">
        <v>2.62</v>
      </c>
      <c r="F121" s="92">
        <v>1.755E-2</v>
      </c>
      <c r="G121" s="88">
        <f t="shared" si="9"/>
        <v>2.6375500000000001</v>
      </c>
      <c r="H121" s="89">
        <v>1.42</v>
      </c>
      <c r="I121" s="90" t="s">
        <v>66</v>
      </c>
      <c r="J121" s="76">
        <f t="shared" ref="J121:J182" si="13">H121</f>
        <v>1.42</v>
      </c>
      <c r="K121" s="89">
        <v>1826</v>
      </c>
      <c r="L121" s="90" t="s">
        <v>64</v>
      </c>
      <c r="M121" s="74">
        <f t="shared" si="7"/>
        <v>0.18260000000000001</v>
      </c>
      <c r="N121" s="89">
        <v>2205</v>
      </c>
      <c r="O121" s="90" t="s">
        <v>64</v>
      </c>
      <c r="P121" s="74">
        <f t="shared" si="8"/>
        <v>0.2205</v>
      </c>
    </row>
    <row r="122" spans="1:16">
      <c r="B122" s="89">
        <v>600</v>
      </c>
      <c r="C122" s="90" t="s">
        <v>63</v>
      </c>
      <c r="D122" s="74">
        <f t="shared" si="6"/>
        <v>8.5714285714285715E-2</v>
      </c>
      <c r="E122" s="91">
        <v>2.7130000000000001</v>
      </c>
      <c r="F122" s="92">
        <v>1.6410000000000001E-2</v>
      </c>
      <c r="G122" s="88">
        <f t="shared" si="9"/>
        <v>2.7294100000000001</v>
      </c>
      <c r="H122" s="89">
        <v>1.49</v>
      </c>
      <c r="I122" s="90" t="s">
        <v>66</v>
      </c>
      <c r="J122" s="76">
        <f t="shared" si="13"/>
        <v>1.49</v>
      </c>
      <c r="K122" s="89">
        <v>1848</v>
      </c>
      <c r="L122" s="90" t="s">
        <v>64</v>
      </c>
      <c r="M122" s="74">
        <f t="shared" si="7"/>
        <v>0.18480000000000002</v>
      </c>
      <c r="N122" s="89">
        <v>2249</v>
      </c>
      <c r="O122" s="90" t="s">
        <v>64</v>
      </c>
      <c r="P122" s="74">
        <f t="shared" si="8"/>
        <v>0.22490000000000002</v>
      </c>
    </row>
    <row r="123" spans="1:16">
      <c r="B123" s="89">
        <v>650</v>
      </c>
      <c r="C123" s="90" t="s">
        <v>63</v>
      </c>
      <c r="D123" s="74">
        <f t="shared" si="6"/>
        <v>9.285714285714286E-2</v>
      </c>
      <c r="E123" s="91">
        <v>2.794</v>
      </c>
      <c r="F123" s="92">
        <v>1.542E-2</v>
      </c>
      <c r="G123" s="88">
        <f t="shared" si="9"/>
        <v>2.8094200000000003</v>
      </c>
      <c r="H123" s="89">
        <v>1.57</v>
      </c>
      <c r="I123" s="90" t="s">
        <v>66</v>
      </c>
      <c r="J123" s="76">
        <f t="shared" si="13"/>
        <v>1.57</v>
      </c>
      <c r="K123" s="89">
        <v>1867</v>
      </c>
      <c r="L123" s="90" t="s">
        <v>64</v>
      </c>
      <c r="M123" s="74">
        <f t="shared" si="7"/>
        <v>0.1867</v>
      </c>
      <c r="N123" s="89">
        <v>2289</v>
      </c>
      <c r="O123" s="90" t="s">
        <v>64</v>
      </c>
      <c r="P123" s="74">
        <f t="shared" si="8"/>
        <v>0.22890000000000002</v>
      </c>
    </row>
    <row r="124" spans="1:16">
      <c r="B124" s="89">
        <v>700</v>
      </c>
      <c r="C124" s="90" t="s">
        <v>63</v>
      </c>
      <c r="D124" s="74">
        <f t="shared" si="6"/>
        <v>9.9999999999999992E-2</v>
      </c>
      <c r="E124" s="91">
        <v>2.8650000000000002</v>
      </c>
      <c r="F124" s="92">
        <v>1.455E-2</v>
      </c>
      <c r="G124" s="88">
        <f t="shared" si="9"/>
        <v>2.8795500000000001</v>
      </c>
      <c r="H124" s="89">
        <v>1.65</v>
      </c>
      <c r="I124" s="90" t="s">
        <v>66</v>
      </c>
      <c r="J124" s="76">
        <f t="shared" si="13"/>
        <v>1.65</v>
      </c>
      <c r="K124" s="89">
        <v>1885</v>
      </c>
      <c r="L124" s="90" t="s">
        <v>64</v>
      </c>
      <c r="M124" s="74">
        <f t="shared" si="7"/>
        <v>0.1885</v>
      </c>
      <c r="N124" s="89">
        <v>2327</v>
      </c>
      <c r="O124" s="90" t="s">
        <v>64</v>
      </c>
      <c r="P124" s="74">
        <f t="shared" si="8"/>
        <v>0.23269999999999999</v>
      </c>
    </row>
    <row r="125" spans="1:16">
      <c r="B125" s="77">
        <v>800</v>
      </c>
      <c r="C125" s="79" t="s">
        <v>63</v>
      </c>
      <c r="D125" s="74">
        <f t="shared" si="6"/>
        <v>0.1142857142857143</v>
      </c>
      <c r="E125" s="91">
        <v>2.98</v>
      </c>
      <c r="F125" s="92">
        <v>1.3100000000000001E-2</v>
      </c>
      <c r="G125" s="88">
        <f t="shared" si="9"/>
        <v>2.9931000000000001</v>
      </c>
      <c r="H125" s="89">
        <v>1.79</v>
      </c>
      <c r="I125" s="90" t="s">
        <v>66</v>
      </c>
      <c r="J125" s="76">
        <f t="shared" si="13"/>
        <v>1.79</v>
      </c>
      <c r="K125" s="89">
        <v>1923</v>
      </c>
      <c r="L125" s="90" t="s">
        <v>64</v>
      </c>
      <c r="M125" s="74">
        <f t="shared" si="7"/>
        <v>0.1923</v>
      </c>
      <c r="N125" s="89">
        <v>2394</v>
      </c>
      <c r="O125" s="90" t="s">
        <v>64</v>
      </c>
      <c r="P125" s="74">
        <f t="shared" si="8"/>
        <v>0.2394</v>
      </c>
    </row>
    <row r="126" spans="1:16">
      <c r="B126" s="77">
        <v>900</v>
      </c>
      <c r="C126" s="79" t="s">
        <v>63</v>
      </c>
      <c r="D126" s="74">
        <f t="shared" si="6"/>
        <v>0.12857142857142859</v>
      </c>
      <c r="E126" s="91">
        <v>3.0659999999999998</v>
      </c>
      <c r="F126" s="92">
        <v>1.1939999999999999E-2</v>
      </c>
      <c r="G126" s="88">
        <f t="shared" si="9"/>
        <v>3.0779399999999999</v>
      </c>
      <c r="H126" s="77">
        <v>1.93</v>
      </c>
      <c r="I126" s="79" t="s">
        <v>66</v>
      </c>
      <c r="J126" s="76">
        <f t="shared" si="13"/>
        <v>1.93</v>
      </c>
      <c r="K126" s="77">
        <v>1955</v>
      </c>
      <c r="L126" s="79" t="s">
        <v>64</v>
      </c>
      <c r="M126" s="74">
        <f t="shared" si="7"/>
        <v>0.19550000000000001</v>
      </c>
      <c r="N126" s="77">
        <v>2453</v>
      </c>
      <c r="O126" s="79" t="s">
        <v>64</v>
      </c>
      <c r="P126" s="74">
        <f t="shared" si="8"/>
        <v>0.24529999999999999</v>
      </c>
    </row>
    <row r="127" spans="1:16">
      <c r="B127" s="77">
        <v>1</v>
      </c>
      <c r="C127" s="78" t="s">
        <v>65</v>
      </c>
      <c r="D127" s="74">
        <f t="shared" ref="D127:D174" si="14">B127/$C$5</f>
        <v>0.14285714285714285</v>
      </c>
      <c r="E127" s="91">
        <v>3.129</v>
      </c>
      <c r="F127" s="92">
        <v>1.098E-2</v>
      </c>
      <c r="G127" s="88">
        <f t="shared" si="9"/>
        <v>3.13998</v>
      </c>
      <c r="H127" s="77">
        <v>2.0699999999999998</v>
      </c>
      <c r="I127" s="79" t="s">
        <v>66</v>
      </c>
      <c r="J127" s="76">
        <f t="shared" si="13"/>
        <v>2.0699999999999998</v>
      </c>
      <c r="K127" s="77">
        <v>1985</v>
      </c>
      <c r="L127" s="79" t="s">
        <v>64</v>
      </c>
      <c r="M127" s="74">
        <f t="shared" si="7"/>
        <v>0.19850000000000001</v>
      </c>
      <c r="N127" s="77">
        <v>2507</v>
      </c>
      <c r="O127" s="79" t="s">
        <v>64</v>
      </c>
      <c r="P127" s="74">
        <f t="shared" si="8"/>
        <v>0.25070000000000003</v>
      </c>
    </row>
    <row r="128" spans="1:16">
      <c r="A128" s="94"/>
      <c r="B128" s="89">
        <v>1.1000000000000001</v>
      </c>
      <c r="C128" s="90" t="s">
        <v>65</v>
      </c>
      <c r="D128" s="74">
        <f t="shared" si="14"/>
        <v>0.15714285714285717</v>
      </c>
      <c r="E128" s="91">
        <v>3.1739999999999999</v>
      </c>
      <c r="F128" s="92">
        <v>1.017E-2</v>
      </c>
      <c r="G128" s="88">
        <f t="shared" si="9"/>
        <v>3.1841699999999999</v>
      </c>
      <c r="H128" s="89">
        <v>2.2000000000000002</v>
      </c>
      <c r="I128" s="90" t="s">
        <v>66</v>
      </c>
      <c r="J128" s="76">
        <f t="shared" si="13"/>
        <v>2.2000000000000002</v>
      </c>
      <c r="K128" s="77">
        <v>2012</v>
      </c>
      <c r="L128" s="79" t="s">
        <v>64</v>
      </c>
      <c r="M128" s="74">
        <f t="shared" si="7"/>
        <v>0.20119999999999999</v>
      </c>
      <c r="N128" s="77">
        <v>2557</v>
      </c>
      <c r="O128" s="79" t="s">
        <v>64</v>
      </c>
      <c r="P128" s="74">
        <f t="shared" si="8"/>
        <v>0.25569999999999998</v>
      </c>
    </row>
    <row r="129" spans="1:16">
      <c r="A129" s="94"/>
      <c r="B129" s="89">
        <v>1.2</v>
      </c>
      <c r="C129" s="90" t="s">
        <v>65</v>
      </c>
      <c r="D129" s="74">
        <f t="shared" si="14"/>
        <v>0.17142857142857143</v>
      </c>
      <c r="E129" s="91">
        <v>3.2040000000000002</v>
      </c>
      <c r="F129" s="92">
        <v>9.4879999999999999E-3</v>
      </c>
      <c r="G129" s="88">
        <f t="shared" si="9"/>
        <v>3.2134880000000003</v>
      </c>
      <c r="H129" s="89">
        <v>2.34</v>
      </c>
      <c r="I129" s="90" t="s">
        <v>66</v>
      </c>
      <c r="J129" s="76">
        <f t="shared" si="13"/>
        <v>2.34</v>
      </c>
      <c r="K129" s="77">
        <v>2038</v>
      </c>
      <c r="L129" s="79" t="s">
        <v>64</v>
      </c>
      <c r="M129" s="74">
        <f t="shared" si="7"/>
        <v>0.20379999999999998</v>
      </c>
      <c r="N129" s="77">
        <v>2603</v>
      </c>
      <c r="O129" s="79" t="s">
        <v>64</v>
      </c>
      <c r="P129" s="74">
        <f t="shared" si="8"/>
        <v>0.26030000000000003</v>
      </c>
    </row>
    <row r="130" spans="1:16">
      <c r="A130" s="94"/>
      <c r="B130" s="89">
        <v>1.3</v>
      </c>
      <c r="C130" s="90" t="s">
        <v>65</v>
      </c>
      <c r="D130" s="74">
        <f t="shared" si="14"/>
        <v>0.18571428571428572</v>
      </c>
      <c r="E130" s="91">
        <v>3.2240000000000002</v>
      </c>
      <c r="F130" s="92">
        <v>8.8959999999999994E-3</v>
      </c>
      <c r="G130" s="88">
        <f t="shared" si="9"/>
        <v>3.2328960000000002</v>
      </c>
      <c r="H130" s="89">
        <v>2.4700000000000002</v>
      </c>
      <c r="I130" s="90" t="s">
        <v>66</v>
      </c>
      <c r="J130" s="76">
        <f t="shared" si="13"/>
        <v>2.4700000000000002</v>
      </c>
      <c r="K130" s="77">
        <v>2062</v>
      </c>
      <c r="L130" s="79" t="s">
        <v>64</v>
      </c>
      <c r="M130" s="74">
        <f t="shared" si="7"/>
        <v>0.20619999999999999</v>
      </c>
      <c r="N130" s="77">
        <v>2647</v>
      </c>
      <c r="O130" s="79" t="s">
        <v>64</v>
      </c>
      <c r="P130" s="74">
        <f t="shared" si="8"/>
        <v>0.26469999999999999</v>
      </c>
    </row>
    <row r="131" spans="1:16">
      <c r="A131" s="94"/>
      <c r="B131" s="89">
        <v>1.4</v>
      </c>
      <c r="C131" s="90" t="s">
        <v>65</v>
      </c>
      <c r="D131" s="74">
        <f t="shared" si="14"/>
        <v>0.19999999999999998</v>
      </c>
      <c r="E131" s="91">
        <v>3.234</v>
      </c>
      <c r="F131" s="92">
        <v>8.378E-3</v>
      </c>
      <c r="G131" s="88">
        <f t="shared" si="9"/>
        <v>3.242378</v>
      </c>
      <c r="H131" s="89">
        <v>2.6</v>
      </c>
      <c r="I131" s="90" t="s">
        <v>66</v>
      </c>
      <c r="J131" s="76">
        <f t="shared" si="13"/>
        <v>2.6</v>
      </c>
      <c r="K131" s="77">
        <v>2085</v>
      </c>
      <c r="L131" s="79" t="s">
        <v>64</v>
      </c>
      <c r="M131" s="74">
        <f t="shared" si="7"/>
        <v>0.20849999999999999</v>
      </c>
      <c r="N131" s="77">
        <v>2688</v>
      </c>
      <c r="O131" s="79" t="s">
        <v>64</v>
      </c>
      <c r="P131" s="74">
        <f t="shared" si="8"/>
        <v>0.26880000000000004</v>
      </c>
    </row>
    <row r="132" spans="1:16">
      <c r="A132" s="94"/>
      <c r="B132" s="89">
        <v>1.5</v>
      </c>
      <c r="C132" s="90" t="s">
        <v>65</v>
      </c>
      <c r="D132" s="74">
        <f t="shared" si="14"/>
        <v>0.21428571428571427</v>
      </c>
      <c r="E132" s="91">
        <v>3.2370000000000001</v>
      </c>
      <c r="F132" s="92">
        <v>7.9220000000000002E-3</v>
      </c>
      <c r="G132" s="88">
        <f t="shared" si="9"/>
        <v>3.2449220000000003</v>
      </c>
      <c r="H132" s="89">
        <v>2.73</v>
      </c>
      <c r="I132" s="90" t="s">
        <v>66</v>
      </c>
      <c r="J132" s="76">
        <f t="shared" si="13"/>
        <v>2.73</v>
      </c>
      <c r="K132" s="77">
        <v>2107</v>
      </c>
      <c r="L132" s="79" t="s">
        <v>64</v>
      </c>
      <c r="M132" s="74">
        <f t="shared" si="7"/>
        <v>0.21070000000000003</v>
      </c>
      <c r="N132" s="77">
        <v>2728</v>
      </c>
      <c r="O132" s="79" t="s">
        <v>64</v>
      </c>
      <c r="P132" s="74">
        <f t="shared" si="8"/>
        <v>0.27280000000000004</v>
      </c>
    </row>
    <row r="133" spans="1:16">
      <c r="A133" s="94"/>
      <c r="B133" s="89">
        <v>1.6</v>
      </c>
      <c r="C133" s="90" t="s">
        <v>65</v>
      </c>
      <c r="D133" s="74">
        <f t="shared" si="14"/>
        <v>0.22857142857142859</v>
      </c>
      <c r="E133" s="91">
        <v>3.2349999999999999</v>
      </c>
      <c r="F133" s="92">
        <v>7.5170000000000002E-3</v>
      </c>
      <c r="G133" s="88">
        <f t="shared" si="9"/>
        <v>3.2425169999999999</v>
      </c>
      <c r="H133" s="89">
        <v>2.86</v>
      </c>
      <c r="I133" s="90" t="s">
        <v>66</v>
      </c>
      <c r="J133" s="76">
        <f t="shared" si="13"/>
        <v>2.86</v>
      </c>
      <c r="K133" s="77">
        <v>2128</v>
      </c>
      <c r="L133" s="79" t="s">
        <v>64</v>
      </c>
      <c r="M133" s="74">
        <f t="shared" si="7"/>
        <v>0.21280000000000002</v>
      </c>
      <c r="N133" s="77">
        <v>2766</v>
      </c>
      <c r="O133" s="79" t="s">
        <v>64</v>
      </c>
      <c r="P133" s="74">
        <f t="shared" si="8"/>
        <v>0.27660000000000001</v>
      </c>
    </row>
    <row r="134" spans="1:16">
      <c r="A134" s="94"/>
      <c r="B134" s="89">
        <v>1.7</v>
      </c>
      <c r="C134" s="90" t="s">
        <v>65</v>
      </c>
      <c r="D134" s="74">
        <f t="shared" si="14"/>
        <v>0.24285714285714285</v>
      </c>
      <c r="E134" s="91">
        <v>3.2280000000000002</v>
      </c>
      <c r="F134" s="92">
        <v>7.1539999999999998E-3</v>
      </c>
      <c r="G134" s="88">
        <f t="shared" si="9"/>
        <v>3.2351540000000001</v>
      </c>
      <c r="H134" s="89">
        <v>3</v>
      </c>
      <c r="I134" s="90" t="s">
        <v>66</v>
      </c>
      <c r="J134" s="76">
        <f t="shared" si="13"/>
        <v>3</v>
      </c>
      <c r="K134" s="77">
        <v>2149</v>
      </c>
      <c r="L134" s="79" t="s">
        <v>64</v>
      </c>
      <c r="M134" s="74">
        <f t="shared" si="7"/>
        <v>0.21490000000000001</v>
      </c>
      <c r="N134" s="77">
        <v>2803</v>
      </c>
      <c r="O134" s="79" t="s">
        <v>64</v>
      </c>
      <c r="P134" s="74">
        <f t="shared" si="8"/>
        <v>0.28029999999999999</v>
      </c>
    </row>
    <row r="135" spans="1:16">
      <c r="A135" s="94"/>
      <c r="B135" s="89">
        <v>1.8</v>
      </c>
      <c r="C135" s="90" t="s">
        <v>65</v>
      </c>
      <c r="D135" s="74">
        <f t="shared" si="14"/>
        <v>0.25714285714285717</v>
      </c>
      <c r="E135" s="91">
        <v>3.218</v>
      </c>
      <c r="F135" s="92">
        <v>6.8269999999999997E-3</v>
      </c>
      <c r="G135" s="88">
        <f t="shared" si="9"/>
        <v>3.2248269999999999</v>
      </c>
      <c r="H135" s="89">
        <v>3.13</v>
      </c>
      <c r="I135" s="90" t="s">
        <v>66</v>
      </c>
      <c r="J135" s="76">
        <f t="shared" si="13"/>
        <v>3.13</v>
      </c>
      <c r="K135" s="77">
        <v>2169</v>
      </c>
      <c r="L135" s="79" t="s">
        <v>64</v>
      </c>
      <c r="M135" s="74">
        <f t="shared" si="7"/>
        <v>0.21690000000000001</v>
      </c>
      <c r="N135" s="77">
        <v>2838</v>
      </c>
      <c r="O135" s="79" t="s">
        <v>64</v>
      </c>
      <c r="P135" s="74">
        <f t="shared" si="8"/>
        <v>0.2838</v>
      </c>
    </row>
    <row r="136" spans="1:16">
      <c r="A136" s="94"/>
      <c r="B136" s="89">
        <v>2</v>
      </c>
      <c r="C136" s="90" t="s">
        <v>65</v>
      </c>
      <c r="D136" s="74">
        <f t="shared" si="14"/>
        <v>0.2857142857142857</v>
      </c>
      <c r="E136" s="91">
        <v>3.19</v>
      </c>
      <c r="F136" s="92">
        <v>6.2610000000000001E-3</v>
      </c>
      <c r="G136" s="88">
        <f t="shared" si="9"/>
        <v>3.1962609999999998</v>
      </c>
      <c r="H136" s="89">
        <v>3.4</v>
      </c>
      <c r="I136" s="90" t="s">
        <v>66</v>
      </c>
      <c r="J136" s="76">
        <f t="shared" si="13"/>
        <v>3.4</v>
      </c>
      <c r="K136" s="77">
        <v>2225</v>
      </c>
      <c r="L136" s="79" t="s">
        <v>64</v>
      </c>
      <c r="M136" s="74">
        <f t="shared" si="7"/>
        <v>0.2225</v>
      </c>
      <c r="N136" s="77">
        <v>2908</v>
      </c>
      <c r="O136" s="79" t="s">
        <v>64</v>
      </c>
      <c r="P136" s="74">
        <f t="shared" si="8"/>
        <v>0.2908</v>
      </c>
    </row>
    <row r="137" spans="1:16">
      <c r="A137" s="94"/>
      <c r="B137" s="89">
        <v>2.25</v>
      </c>
      <c r="C137" s="90" t="s">
        <v>65</v>
      </c>
      <c r="D137" s="74">
        <f t="shared" si="14"/>
        <v>0.32142857142857145</v>
      </c>
      <c r="E137" s="91">
        <v>3.1469999999999998</v>
      </c>
      <c r="F137" s="92">
        <v>5.6820000000000004E-3</v>
      </c>
      <c r="G137" s="88">
        <f t="shared" si="9"/>
        <v>3.152682</v>
      </c>
      <c r="H137" s="89">
        <v>3.73</v>
      </c>
      <c r="I137" s="90" t="s">
        <v>66</v>
      </c>
      <c r="J137" s="76">
        <f t="shared" si="13"/>
        <v>3.73</v>
      </c>
      <c r="K137" s="77">
        <v>2303</v>
      </c>
      <c r="L137" s="79" t="s">
        <v>64</v>
      </c>
      <c r="M137" s="74">
        <f t="shared" si="7"/>
        <v>0.2303</v>
      </c>
      <c r="N137" s="77">
        <v>2991</v>
      </c>
      <c r="O137" s="79" t="s">
        <v>64</v>
      </c>
      <c r="P137" s="74">
        <f t="shared" si="8"/>
        <v>0.29910000000000003</v>
      </c>
    </row>
    <row r="138" spans="1:16">
      <c r="A138" s="94"/>
      <c r="B138" s="89">
        <v>2.5</v>
      </c>
      <c r="C138" s="90" t="s">
        <v>65</v>
      </c>
      <c r="D138" s="74">
        <f t="shared" si="14"/>
        <v>0.35714285714285715</v>
      </c>
      <c r="E138" s="91">
        <v>3.0979999999999999</v>
      </c>
      <c r="F138" s="92">
        <v>5.208E-3</v>
      </c>
      <c r="G138" s="88">
        <f t="shared" si="9"/>
        <v>3.103208</v>
      </c>
      <c r="H138" s="89">
        <v>4.08</v>
      </c>
      <c r="I138" s="90" t="s">
        <v>66</v>
      </c>
      <c r="J138" s="76">
        <f t="shared" si="13"/>
        <v>4.08</v>
      </c>
      <c r="K138" s="77">
        <v>2379</v>
      </c>
      <c r="L138" s="79" t="s">
        <v>64</v>
      </c>
      <c r="M138" s="74">
        <f t="shared" si="7"/>
        <v>0.2379</v>
      </c>
      <c r="N138" s="77">
        <v>3071</v>
      </c>
      <c r="O138" s="79" t="s">
        <v>64</v>
      </c>
      <c r="P138" s="74">
        <f t="shared" si="8"/>
        <v>0.30710000000000004</v>
      </c>
    </row>
    <row r="139" spans="1:16">
      <c r="A139" s="94"/>
      <c r="B139" s="89">
        <v>2.75</v>
      </c>
      <c r="C139" s="90" t="s">
        <v>65</v>
      </c>
      <c r="D139" s="74">
        <f t="shared" si="14"/>
        <v>0.39285714285714285</v>
      </c>
      <c r="E139" s="91">
        <v>3.048</v>
      </c>
      <c r="F139" s="92">
        <v>4.8110000000000002E-3</v>
      </c>
      <c r="G139" s="88">
        <f t="shared" si="9"/>
        <v>3.0528110000000002</v>
      </c>
      <c r="H139" s="89">
        <v>4.42</v>
      </c>
      <c r="I139" s="90" t="s">
        <v>66</v>
      </c>
      <c r="J139" s="76">
        <f t="shared" si="13"/>
        <v>4.42</v>
      </c>
      <c r="K139" s="77">
        <v>2454</v>
      </c>
      <c r="L139" s="79" t="s">
        <v>64</v>
      </c>
      <c r="M139" s="74">
        <f t="shared" si="7"/>
        <v>0.24540000000000001</v>
      </c>
      <c r="N139" s="77">
        <v>3150</v>
      </c>
      <c r="O139" s="79" t="s">
        <v>64</v>
      </c>
      <c r="P139" s="74">
        <f t="shared" si="8"/>
        <v>0.315</v>
      </c>
    </row>
    <row r="140" spans="1:16">
      <c r="A140" s="94"/>
      <c r="B140" s="89">
        <v>3</v>
      </c>
      <c r="C140" s="95" t="s">
        <v>65</v>
      </c>
      <c r="D140" s="74">
        <f t="shared" si="14"/>
        <v>0.42857142857142855</v>
      </c>
      <c r="E140" s="91">
        <v>2.9969999999999999</v>
      </c>
      <c r="F140" s="92">
        <v>4.4749999999999998E-3</v>
      </c>
      <c r="G140" s="88">
        <f t="shared" si="9"/>
        <v>3.0014749999999997</v>
      </c>
      <c r="H140" s="89">
        <v>4.78</v>
      </c>
      <c r="I140" s="90" t="s">
        <v>66</v>
      </c>
      <c r="J140" s="76">
        <f t="shared" si="13"/>
        <v>4.78</v>
      </c>
      <c r="K140" s="77">
        <v>2529</v>
      </c>
      <c r="L140" s="79" t="s">
        <v>64</v>
      </c>
      <c r="M140" s="74">
        <f t="shared" si="7"/>
        <v>0.25290000000000001</v>
      </c>
      <c r="N140" s="77">
        <v>3227</v>
      </c>
      <c r="O140" s="79" t="s">
        <v>64</v>
      </c>
      <c r="P140" s="74">
        <f t="shared" si="8"/>
        <v>0.32269999999999999</v>
      </c>
    </row>
    <row r="141" spans="1:16">
      <c r="B141" s="89">
        <v>3.25</v>
      </c>
      <c r="C141" s="79" t="s">
        <v>65</v>
      </c>
      <c r="D141" s="74">
        <f t="shared" si="14"/>
        <v>0.4642857142857143</v>
      </c>
      <c r="E141" s="91">
        <v>2.948</v>
      </c>
      <c r="F141" s="92">
        <v>4.1850000000000004E-3</v>
      </c>
      <c r="G141" s="88">
        <f t="shared" si="9"/>
        <v>2.9521850000000001</v>
      </c>
      <c r="H141" s="77">
        <v>5.14</v>
      </c>
      <c r="I141" s="79" t="s">
        <v>66</v>
      </c>
      <c r="J141" s="76">
        <f t="shared" si="13"/>
        <v>5.14</v>
      </c>
      <c r="K141" s="77">
        <v>2603</v>
      </c>
      <c r="L141" s="79" t="s">
        <v>64</v>
      </c>
      <c r="M141" s="74">
        <f t="shared" si="7"/>
        <v>0.26030000000000003</v>
      </c>
      <c r="N141" s="77">
        <v>3304</v>
      </c>
      <c r="O141" s="79" t="s">
        <v>64</v>
      </c>
      <c r="P141" s="74">
        <f t="shared" si="8"/>
        <v>0.33039999999999997</v>
      </c>
    </row>
    <row r="142" spans="1:16">
      <c r="B142" s="89">
        <v>3.5</v>
      </c>
      <c r="C142" s="79" t="s">
        <v>65</v>
      </c>
      <c r="D142" s="74">
        <f t="shared" si="14"/>
        <v>0.5</v>
      </c>
      <c r="E142" s="91">
        <v>2.899</v>
      </c>
      <c r="F142" s="92">
        <v>3.9329999999999999E-3</v>
      </c>
      <c r="G142" s="88">
        <f t="shared" si="9"/>
        <v>2.902933</v>
      </c>
      <c r="H142" s="77">
        <v>5.51</v>
      </c>
      <c r="I142" s="79" t="s">
        <v>66</v>
      </c>
      <c r="J142" s="76">
        <f t="shared" si="13"/>
        <v>5.51</v>
      </c>
      <c r="K142" s="77">
        <v>2677</v>
      </c>
      <c r="L142" s="79" t="s">
        <v>64</v>
      </c>
      <c r="M142" s="74">
        <f t="shared" si="7"/>
        <v>0.26769999999999999</v>
      </c>
      <c r="N142" s="77">
        <v>3380</v>
      </c>
      <c r="O142" s="79" t="s">
        <v>64</v>
      </c>
      <c r="P142" s="74">
        <f t="shared" si="8"/>
        <v>0.33799999999999997</v>
      </c>
    </row>
    <row r="143" spans="1:16">
      <c r="B143" s="89">
        <v>3.75</v>
      </c>
      <c r="C143" s="79" t="s">
        <v>65</v>
      </c>
      <c r="D143" s="74">
        <f t="shared" si="14"/>
        <v>0.5357142857142857</v>
      </c>
      <c r="E143" s="91">
        <v>2.8519999999999999</v>
      </c>
      <c r="F143" s="92">
        <v>3.712E-3</v>
      </c>
      <c r="G143" s="88">
        <f t="shared" si="9"/>
        <v>2.855712</v>
      </c>
      <c r="H143" s="77">
        <v>5.88</v>
      </c>
      <c r="I143" s="79" t="s">
        <v>66</v>
      </c>
      <c r="J143" s="76">
        <f t="shared" si="13"/>
        <v>5.88</v>
      </c>
      <c r="K143" s="77">
        <v>2752</v>
      </c>
      <c r="L143" s="79" t="s">
        <v>64</v>
      </c>
      <c r="M143" s="74">
        <f t="shared" si="7"/>
        <v>0.2752</v>
      </c>
      <c r="N143" s="77">
        <v>3456</v>
      </c>
      <c r="O143" s="79" t="s">
        <v>64</v>
      </c>
      <c r="P143" s="74">
        <f t="shared" si="8"/>
        <v>0.34560000000000002</v>
      </c>
    </row>
    <row r="144" spans="1:16">
      <c r="B144" s="89">
        <v>4</v>
      </c>
      <c r="C144" s="79" t="s">
        <v>65</v>
      </c>
      <c r="D144" s="74">
        <f t="shared" si="14"/>
        <v>0.5714285714285714</v>
      </c>
      <c r="E144" s="91">
        <v>2.8069999999999999</v>
      </c>
      <c r="F144" s="92">
        <v>3.516E-3</v>
      </c>
      <c r="G144" s="88">
        <f t="shared" si="9"/>
        <v>2.8105159999999998</v>
      </c>
      <c r="H144" s="77">
        <v>6.26</v>
      </c>
      <c r="I144" s="79" t="s">
        <v>66</v>
      </c>
      <c r="J144" s="76">
        <f t="shared" si="13"/>
        <v>6.26</v>
      </c>
      <c r="K144" s="77">
        <v>2826</v>
      </c>
      <c r="L144" s="79" t="s">
        <v>64</v>
      </c>
      <c r="M144" s="74">
        <f t="shared" si="7"/>
        <v>0.28260000000000002</v>
      </c>
      <c r="N144" s="77">
        <v>3532</v>
      </c>
      <c r="O144" s="79" t="s">
        <v>64</v>
      </c>
      <c r="P144" s="74">
        <f t="shared" si="8"/>
        <v>0.35320000000000001</v>
      </c>
    </row>
    <row r="145" spans="2:16">
      <c r="B145" s="89">
        <v>4.5</v>
      </c>
      <c r="C145" s="79" t="s">
        <v>65</v>
      </c>
      <c r="D145" s="74">
        <f t="shared" si="14"/>
        <v>0.6428571428571429</v>
      </c>
      <c r="E145" s="91">
        <v>2.722</v>
      </c>
      <c r="F145" s="92">
        <v>3.1830000000000001E-3</v>
      </c>
      <c r="G145" s="88">
        <f t="shared" si="9"/>
        <v>2.7251829999999999</v>
      </c>
      <c r="H145" s="77">
        <v>7.04</v>
      </c>
      <c r="I145" s="79" t="s">
        <v>66</v>
      </c>
      <c r="J145" s="76">
        <f t="shared" si="13"/>
        <v>7.04</v>
      </c>
      <c r="K145" s="77">
        <v>3074</v>
      </c>
      <c r="L145" s="79" t="s">
        <v>64</v>
      </c>
      <c r="M145" s="74">
        <f t="shared" si="7"/>
        <v>0.30740000000000001</v>
      </c>
      <c r="N145" s="77">
        <v>3684</v>
      </c>
      <c r="O145" s="79" t="s">
        <v>64</v>
      </c>
      <c r="P145" s="74">
        <f t="shared" si="8"/>
        <v>0.36840000000000001</v>
      </c>
    </row>
    <row r="146" spans="2:16">
      <c r="B146" s="89">
        <v>5</v>
      </c>
      <c r="C146" s="79" t="s">
        <v>65</v>
      </c>
      <c r="D146" s="74">
        <f t="shared" si="14"/>
        <v>0.7142857142857143</v>
      </c>
      <c r="E146" s="91">
        <v>2.6440000000000001</v>
      </c>
      <c r="F146" s="92">
        <v>2.9120000000000001E-3</v>
      </c>
      <c r="G146" s="88">
        <f t="shared" si="9"/>
        <v>2.6469119999999999</v>
      </c>
      <c r="H146" s="77">
        <v>7.84</v>
      </c>
      <c r="I146" s="79" t="s">
        <v>66</v>
      </c>
      <c r="J146" s="76">
        <f t="shared" si="13"/>
        <v>7.84</v>
      </c>
      <c r="K146" s="77">
        <v>3316</v>
      </c>
      <c r="L146" s="79" t="s">
        <v>64</v>
      </c>
      <c r="M146" s="74">
        <f t="shared" si="7"/>
        <v>0.33160000000000001</v>
      </c>
      <c r="N146" s="77">
        <v>3837</v>
      </c>
      <c r="O146" s="79" t="s">
        <v>64</v>
      </c>
      <c r="P146" s="74">
        <f t="shared" si="8"/>
        <v>0.38370000000000004</v>
      </c>
    </row>
    <row r="147" spans="2:16">
      <c r="B147" s="89">
        <v>5.5</v>
      </c>
      <c r="C147" s="79" t="s">
        <v>65</v>
      </c>
      <c r="D147" s="74">
        <f t="shared" si="14"/>
        <v>0.7857142857142857</v>
      </c>
      <c r="E147" s="91">
        <v>2.5720000000000001</v>
      </c>
      <c r="F147" s="92">
        <v>2.686E-3</v>
      </c>
      <c r="G147" s="88">
        <f t="shared" si="9"/>
        <v>2.5746860000000003</v>
      </c>
      <c r="H147" s="77">
        <v>8.66</v>
      </c>
      <c r="I147" s="79" t="s">
        <v>66</v>
      </c>
      <c r="J147" s="76">
        <f t="shared" si="13"/>
        <v>8.66</v>
      </c>
      <c r="K147" s="77">
        <v>3555</v>
      </c>
      <c r="L147" s="79" t="s">
        <v>64</v>
      </c>
      <c r="M147" s="74">
        <f t="shared" si="7"/>
        <v>0.35550000000000004</v>
      </c>
      <c r="N147" s="77">
        <v>3991</v>
      </c>
      <c r="O147" s="79" t="s">
        <v>64</v>
      </c>
      <c r="P147" s="74">
        <f t="shared" si="8"/>
        <v>0.39910000000000001</v>
      </c>
    </row>
    <row r="148" spans="2:16">
      <c r="B148" s="89">
        <v>6</v>
      </c>
      <c r="C148" s="79" t="s">
        <v>65</v>
      </c>
      <c r="D148" s="74">
        <f t="shared" si="14"/>
        <v>0.8571428571428571</v>
      </c>
      <c r="E148" s="91">
        <v>2.5049999999999999</v>
      </c>
      <c r="F148" s="92">
        <v>2.4940000000000001E-3</v>
      </c>
      <c r="G148" s="88">
        <f t="shared" si="9"/>
        <v>2.5074939999999999</v>
      </c>
      <c r="H148" s="77">
        <v>9.51</v>
      </c>
      <c r="I148" s="79" t="s">
        <v>66</v>
      </c>
      <c r="J148" s="76">
        <f t="shared" si="13"/>
        <v>9.51</v>
      </c>
      <c r="K148" s="77">
        <v>3790</v>
      </c>
      <c r="L148" s="79" t="s">
        <v>64</v>
      </c>
      <c r="M148" s="74">
        <f t="shared" ref="M148:M158" si="15">K148/1000/10</f>
        <v>0.379</v>
      </c>
      <c r="N148" s="77">
        <v>4148</v>
      </c>
      <c r="O148" s="79" t="s">
        <v>64</v>
      </c>
      <c r="P148" s="74">
        <f t="shared" ref="P148:P162" si="16">N148/1000/10</f>
        <v>0.41479999999999995</v>
      </c>
    </row>
    <row r="149" spans="2:16">
      <c r="B149" s="89">
        <v>6.5</v>
      </c>
      <c r="C149" s="79" t="s">
        <v>65</v>
      </c>
      <c r="D149" s="74">
        <f t="shared" si="14"/>
        <v>0.9285714285714286</v>
      </c>
      <c r="E149" s="91">
        <v>2.4430000000000001</v>
      </c>
      <c r="F149" s="92">
        <v>2.3289999999999999E-3</v>
      </c>
      <c r="G149" s="88">
        <f t="shared" ref="G149:G212" si="17">E149+F149</f>
        <v>2.4453290000000001</v>
      </c>
      <c r="H149" s="77">
        <v>10.38</v>
      </c>
      <c r="I149" s="79" t="s">
        <v>66</v>
      </c>
      <c r="J149" s="76">
        <f t="shared" si="13"/>
        <v>10.38</v>
      </c>
      <c r="K149" s="77">
        <v>4022</v>
      </c>
      <c r="L149" s="79" t="s">
        <v>64</v>
      </c>
      <c r="M149" s="74">
        <f t="shared" si="15"/>
        <v>0.4022</v>
      </c>
      <c r="N149" s="77">
        <v>4307</v>
      </c>
      <c r="O149" s="79" t="s">
        <v>64</v>
      </c>
      <c r="P149" s="74">
        <f t="shared" si="16"/>
        <v>0.43070000000000003</v>
      </c>
    </row>
    <row r="150" spans="2:16">
      <c r="B150" s="89">
        <v>7</v>
      </c>
      <c r="C150" s="79" t="s">
        <v>65</v>
      </c>
      <c r="D150" s="74">
        <f t="shared" si="14"/>
        <v>1</v>
      </c>
      <c r="E150" s="91">
        <v>2.3839999999999999</v>
      </c>
      <c r="F150" s="92">
        <v>2.186E-3</v>
      </c>
      <c r="G150" s="88">
        <f t="shared" si="17"/>
        <v>2.3861859999999999</v>
      </c>
      <c r="H150" s="77">
        <v>11.27</v>
      </c>
      <c r="I150" s="79" t="s">
        <v>66</v>
      </c>
      <c r="J150" s="76">
        <f t="shared" si="13"/>
        <v>11.27</v>
      </c>
      <c r="K150" s="77">
        <v>4253</v>
      </c>
      <c r="L150" s="79" t="s">
        <v>64</v>
      </c>
      <c r="M150" s="74">
        <f t="shared" si="15"/>
        <v>0.42530000000000001</v>
      </c>
      <c r="N150" s="77">
        <v>4468</v>
      </c>
      <c r="O150" s="79" t="s">
        <v>64</v>
      </c>
      <c r="P150" s="74">
        <f t="shared" si="16"/>
        <v>0.44679999999999997</v>
      </c>
    </row>
    <row r="151" spans="2:16">
      <c r="B151" s="89">
        <v>8</v>
      </c>
      <c r="C151" s="79" t="s">
        <v>65</v>
      </c>
      <c r="D151" s="74">
        <f t="shared" si="14"/>
        <v>1.1428571428571428</v>
      </c>
      <c r="E151" s="91">
        <v>2.278</v>
      </c>
      <c r="F151" s="92">
        <v>1.9499999999999999E-3</v>
      </c>
      <c r="G151" s="88">
        <f t="shared" si="17"/>
        <v>2.2799499999999999</v>
      </c>
      <c r="H151" s="77">
        <v>13.11</v>
      </c>
      <c r="I151" s="79" t="s">
        <v>66</v>
      </c>
      <c r="J151" s="76">
        <f t="shared" si="13"/>
        <v>13.11</v>
      </c>
      <c r="K151" s="77">
        <v>5058</v>
      </c>
      <c r="L151" s="79" t="s">
        <v>64</v>
      </c>
      <c r="M151" s="74">
        <f t="shared" si="15"/>
        <v>0.50580000000000003</v>
      </c>
      <c r="N151" s="77">
        <v>4798</v>
      </c>
      <c r="O151" s="79" t="s">
        <v>64</v>
      </c>
      <c r="P151" s="74">
        <f t="shared" si="16"/>
        <v>0.4798</v>
      </c>
    </row>
    <row r="152" spans="2:16">
      <c r="B152" s="89">
        <v>9</v>
      </c>
      <c r="C152" s="79" t="s">
        <v>65</v>
      </c>
      <c r="D152" s="74">
        <f t="shared" si="14"/>
        <v>1.2857142857142858</v>
      </c>
      <c r="E152" s="91">
        <v>2.1819999999999999</v>
      </c>
      <c r="F152" s="92">
        <v>1.7619999999999999E-3</v>
      </c>
      <c r="G152" s="88">
        <f t="shared" si="17"/>
        <v>2.1837619999999998</v>
      </c>
      <c r="H152" s="77">
        <v>15.04</v>
      </c>
      <c r="I152" s="79" t="s">
        <v>66</v>
      </c>
      <c r="J152" s="76">
        <f t="shared" si="13"/>
        <v>15.04</v>
      </c>
      <c r="K152" s="77">
        <v>5811</v>
      </c>
      <c r="L152" s="79" t="s">
        <v>64</v>
      </c>
      <c r="M152" s="74">
        <f t="shared" si="15"/>
        <v>0.58109999999999995</v>
      </c>
      <c r="N152" s="77">
        <v>5138</v>
      </c>
      <c r="O152" s="79" t="s">
        <v>64</v>
      </c>
      <c r="P152" s="74">
        <f t="shared" si="16"/>
        <v>0.51380000000000003</v>
      </c>
    </row>
    <row r="153" spans="2:16">
      <c r="B153" s="89">
        <v>10</v>
      </c>
      <c r="C153" s="79" t="s">
        <v>65</v>
      </c>
      <c r="D153" s="74">
        <f t="shared" si="14"/>
        <v>1.4285714285714286</v>
      </c>
      <c r="E153" s="91">
        <v>2.0960000000000001</v>
      </c>
      <c r="F153" s="92">
        <v>1.609E-3</v>
      </c>
      <c r="G153" s="88">
        <f t="shared" si="17"/>
        <v>2.0976090000000003</v>
      </c>
      <c r="H153" s="77">
        <v>17.05</v>
      </c>
      <c r="I153" s="79" t="s">
        <v>66</v>
      </c>
      <c r="J153" s="76">
        <f t="shared" si="13"/>
        <v>17.05</v>
      </c>
      <c r="K153" s="77">
        <v>6533</v>
      </c>
      <c r="L153" s="79" t="s">
        <v>64</v>
      </c>
      <c r="M153" s="74">
        <f t="shared" si="15"/>
        <v>0.65329999999999999</v>
      </c>
      <c r="N153" s="77">
        <v>5488</v>
      </c>
      <c r="O153" s="79" t="s">
        <v>64</v>
      </c>
      <c r="P153" s="74">
        <f t="shared" si="16"/>
        <v>0.54880000000000007</v>
      </c>
    </row>
    <row r="154" spans="2:16">
      <c r="B154" s="89">
        <v>11</v>
      </c>
      <c r="C154" s="79" t="s">
        <v>65</v>
      </c>
      <c r="D154" s="74">
        <f t="shared" si="14"/>
        <v>1.5714285714285714</v>
      </c>
      <c r="E154" s="91">
        <v>2.0169999999999999</v>
      </c>
      <c r="F154" s="92">
        <v>1.482E-3</v>
      </c>
      <c r="G154" s="88">
        <f t="shared" si="17"/>
        <v>2.0184820000000001</v>
      </c>
      <c r="H154" s="77">
        <v>19.14</v>
      </c>
      <c r="I154" s="79" t="s">
        <v>66</v>
      </c>
      <c r="J154" s="76">
        <f t="shared" si="13"/>
        <v>19.14</v>
      </c>
      <c r="K154" s="77">
        <v>7235</v>
      </c>
      <c r="L154" s="79" t="s">
        <v>64</v>
      </c>
      <c r="M154" s="74">
        <f t="shared" si="15"/>
        <v>0.72350000000000003</v>
      </c>
      <c r="N154" s="77">
        <v>5849</v>
      </c>
      <c r="O154" s="79" t="s">
        <v>64</v>
      </c>
      <c r="P154" s="74">
        <f t="shared" si="16"/>
        <v>0.58489999999999998</v>
      </c>
    </row>
    <row r="155" spans="2:16">
      <c r="B155" s="89">
        <v>12</v>
      </c>
      <c r="C155" s="79" t="s">
        <v>65</v>
      </c>
      <c r="D155" s="74">
        <f t="shared" si="14"/>
        <v>1.7142857142857142</v>
      </c>
      <c r="E155" s="91">
        <v>1.944</v>
      </c>
      <c r="F155" s="92">
        <v>1.3749999999999999E-3</v>
      </c>
      <c r="G155" s="88">
        <f t="shared" si="17"/>
        <v>1.9453749999999999</v>
      </c>
      <c r="H155" s="77">
        <v>21.31</v>
      </c>
      <c r="I155" s="79" t="s">
        <v>66</v>
      </c>
      <c r="J155" s="76">
        <f t="shared" si="13"/>
        <v>21.31</v>
      </c>
      <c r="K155" s="77">
        <v>7923</v>
      </c>
      <c r="L155" s="79" t="s">
        <v>64</v>
      </c>
      <c r="M155" s="74">
        <f t="shared" si="15"/>
        <v>0.7923</v>
      </c>
      <c r="N155" s="77">
        <v>6219</v>
      </c>
      <c r="O155" s="79" t="s">
        <v>64</v>
      </c>
      <c r="P155" s="74">
        <f t="shared" si="16"/>
        <v>0.62190000000000001</v>
      </c>
    </row>
    <row r="156" spans="2:16">
      <c r="B156" s="89">
        <v>13</v>
      </c>
      <c r="C156" s="79" t="s">
        <v>65</v>
      </c>
      <c r="D156" s="74">
        <f t="shared" si="14"/>
        <v>1.8571428571428572</v>
      </c>
      <c r="E156" s="91">
        <v>1.8759999999999999</v>
      </c>
      <c r="F156" s="92">
        <v>1.2830000000000001E-3</v>
      </c>
      <c r="G156" s="88">
        <f t="shared" si="17"/>
        <v>1.8772829999999998</v>
      </c>
      <c r="H156" s="77">
        <v>23.57</v>
      </c>
      <c r="I156" s="79" t="s">
        <v>66</v>
      </c>
      <c r="J156" s="76">
        <f t="shared" si="13"/>
        <v>23.57</v>
      </c>
      <c r="K156" s="77">
        <v>8602</v>
      </c>
      <c r="L156" s="79" t="s">
        <v>64</v>
      </c>
      <c r="M156" s="74">
        <f t="shared" si="15"/>
        <v>0.86020000000000008</v>
      </c>
      <c r="N156" s="77">
        <v>6601</v>
      </c>
      <c r="O156" s="79" t="s">
        <v>64</v>
      </c>
      <c r="P156" s="74">
        <f t="shared" si="16"/>
        <v>0.66010000000000002</v>
      </c>
    </row>
    <row r="157" spans="2:16">
      <c r="B157" s="89">
        <v>14</v>
      </c>
      <c r="C157" s="79" t="s">
        <v>65</v>
      </c>
      <c r="D157" s="74">
        <f t="shared" si="14"/>
        <v>2</v>
      </c>
      <c r="E157" s="91">
        <v>1.8129999999999999</v>
      </c>
      <c r="F157" s="92">
        <v>1.2030000000000001E-3</v>
      </c>
      <c r="G157" s="88">
        <f t="shared" si="17"/>
        <v>1.814203</v>
      </c>
      <c r="H157" s="77">
        <v>25.9</v>
      </c>
      <c r="I157" s="79" t="s">
        <v>66</v>
      </c>
      <c r="J157" s="76">
        <f t="shared" si="13"/>
        <v>25.9</v>
      </c>
      <c r="K157" s="77">
        <v>9276</v>
      </c>
      <c r="L157" s="79" t="s">
        <v>64</v>
      </c>
      <c r="M157" s="74">
        <f t="shared" si="15"/>
        <v>0.92759999999999998</v>
      </c>
      <c r="N157" s="77">
        <v>6992</v>
      </c>
      <c r="O157" s="79" t="s">
        <v>64</v>
      </c>
      <c r="P157" s="74">
        <f t="shared" si="16"/>
        <v>0.69920000000000004</v>
      </c>
    </row>
    <row r="158" spans="2:16">
      <c r="B158" s="89">
        <v>15</v>
      </c>
      <c r="C158" s="79" t="s">
        <v>65</v>
      </c>
      <c r="D158" s="74">
        <f t="shared" si="14"/>
        <v>2.1428571428571428</v>
      </c>
      <c r="E158" s="91">
        <v>1.754</v>
      </c>
      <c r="F158" s="92">
        <v>1.1329999999999999E-3</v>
      </c>
      <c r="G158" s="88">
        <f t="shared" si="17"/>
        <v>1.7551330000000001</v>
      </c>
      <c r="H158" s="77">
        <v>28.31</v>
      </c>
      <c r="I158" s="79" t="s">
        <v>66</v>
      </c>
      <c r="J158" s="76">
        <f t="shared" si="13"/>
        <v>28.31</v>
      </c>
      <c r="K158" s="77">
        <v>9947</v>
      </c>
      <c r="L158" s="79" t="s">
        <v>64</v>
      </c>
      <c r="M158" s="74">
        <f t="shared" si="15"/>
        <v>0.99469999999999992</v>
      </c>
      <c r="N158" s="77">
        <v>7394</v>
      </c>
      <c r="O158" s="79" t="s">
        <v>64</v>
      </c>
      <c r="P158" s="74">
        <f t="shared" si="16"/>
        <v>0.73940000000000006</v>
      </c>
    </row>
    <row r="159" spans="2:16">
      <c r="B159" s="89">
        <v>16</v>
      </c>
      <c r="C159" s="79" t="s">
        <v>65</v>
      </c>
      <c r="D159" s="74">
        <f t="shared" si="14"/>
        <v>2.2857142857142856</v>
      </c>
      <c r="E159" s="91">
        <v>1.6910000000000001</v>
      </c>
      <c r="F159" s="92">
        <v>1.0709999999999999E-3</v>
      </c>
      <c r="G159" s="88">
        <f t="shared" si="17"/>
        <v>1.6920710000000001</v>
      </c>
      <c r="H159" s="77">
        <v>30.81</v>
      </c>
      <c r="I159" s="79" t="s">
        <v>66</v>
      </c>
      <c r="J159" s="76">
        <f t="shared" si="13"/>
        <v>30.81</v>
      </c>
      <c r="K159" s="77">
        <v>1.06</v>
      </c>
      <c r="L159" s="78" t="s">
        <v>66</v>
      </c>
      <c r="M159" s="74">
        <f t="shared" ref="M159" si="18">K159</f>
        <v>1.06</v>
      </c>
      <c r="N159" s="77">
        <v>7808</v>
      </c>
      <c r="O159" s="79" t="s">
        <v>64</v>
      </c>
      <c r="P159" s="74">
        <f t="shared" si="16"/>
        <v>0.78079999999999994</v>
      </c>
    </row>
    <row r="160" spans="2:16">
      <c r="B160" s="89">
        <v>17</v>
      </c>
      <c r="C160" s="79" t="s">
        <v>65</v>
      </c>
      <c r="D160" s="74">
        <f t="shared" si="14"/>
        <v>2.4285714285714284</v>
      </c>
      <c r="E160" s="91">
        <v>1.627</v>
      </c>
      <c r="F160" s="92">
        <v>1.016E-3</v>
      </c>
      <c r="G160" s="88">
        <f t="shared" si="17"/>
        <v>1.6280159999999999</v>
      </c>
      <c r="H160" s="77">
        <v>33.4</v>
      </c>
      <c r="I160" s="79" t="s">
        <v>66</v>
      </c>
      <c r="J160" s="76">
        <f t="shared" si="13"/>
        <v>33.4</v>
      </c>
      <c r="K160" s="77">
        <v>1.1299999999999999</v>
      </c>
      <c r="L160" s="79" t="s">
        <v>66</v>
      </c>
      <c r="M160" s="74">
        <f t="shared" ref="M160:M177" si="19">K160</f>
        <v>1.1299999999999999</v>
      </c>
      <c r="N160" s="77">
        <v>8235</v>
      </c>
      <c r="O160" s="79" t="s">
        <v>64</v>
      </c>
      <c r="P160" s="74">
        <f t="shared" si="16"/>
        <v>0.8234999999999999</v>
      </c>
    </row>
    <row r="161" spans="2:16">
      <c r="B161" s="89">
        <v>18</v>
      </c>
      <c r="C161" s="79" t="s">
        <v>65</v>
      </c>
      <c r="D161" s="74">
        <f t="shared" si="14"/>
        <v>2.5714285714285716</v>
      </c>
      <c r="E161" s="91">
        <v>1.5740000000000001</v>
      </c>
      <c r="F161" s="92">
        <v>9.6630000000000001E-4</v>
      </c>
      <c r="G161" s="88">
        <f t="shared" si="17"/>
        <v>1.5749663</v>
      </c>
      <c r="H161" s="77">
        <v>36.090000000000003</v>
      </c>
      <c r="I161" s="79" t="s">
        <v>66</v>
      </c>
      <c r="J161" s="76">
        <f t="shared" si="13"/>
        <v>36.090000000000003</v>
      </c>
      <c r="K161" s="77">
        <v>1.2</v>
      </c>
      <c r="L161" s="79" t="s">
        <v>66</v>
      </c>
      <c r="M161" s="76">
        <f t="shared" si="19"/>
        <v>1.2</v>
      </c>
      <c r="N161" s="77">
        <v>8674</v>
      </c>
      <c r="O161" s="79" t="s">
        <v>64</v>
      </c>
      <c r="P161" s="74">
        <f t="shared" si="16"/>
        <v>0.86739999999999995</v>
      </c>
    </row>
    <row r="162" spans="2:16">
      <c r="B162" s="89">
        <v>20</v>
      </c>
      <c r="C162" s="79" t="s">
        <v>65</v>
      </c>
      <c r="D162" s="74">
        <f t="shared" si="14"/>
        <v>2.8571428571428572</v>
      </c>
      <c r="E162" s="91">
        <v>1.4770000000000001</v>
      </c>
      <c r="F162" s="92">
        <v>8.8130000000000001E-4</v>
      </c>
      <c r="G162" s="88">
        <f t="shared" si="17"/>
        <v>1.4778813000000002</v>
      </c>
      <c r="H162" s="77">
        <v>41.74</v>
      </c>
      <c r="I162" s="79" t="s">
        <v>66</v>
      </c>
      <c r="J162" s="76">
        <f t="shared" si="13"/>
        <v>41.74</v>
      </c>
      <c r="K162" s="77">
        <v>1.45</v>
      </c>
      <c r="L162" s="79" t="s">
        <v>66</v>
      </c>
      <c r="M162" s="76">
        <f t="shared" si="19"/>
        <v>1.45</v>
      </c>
      <c r="N162" s="77">
        <v>9592</v>
      </c>
      <c r="O162" s="79" t="s">
        <v>64</v>
      </c>
      <c r="P162" s="74">
        <f t="shared" si="16"/>
        <v>0.95920000000000005</v>
      </c>
    </row>
    <row r="163" spans="2:16">
      <c r="B163" s="89">
        <v>22.5</v>
      </c>
      <c r="C163" s="79" t="s">
        <v>65</v>
      </c>
      <c r="D163" s="74">
        <f t="shared" si="14"/>
        <v>3.2142857142857144</v>
      </c>
      <c r="E163" s="91">
        <v>1.37</v>
      </c>
      <c r="F163" s="92">
        <v>7.9500000000000003E-4</v>
      </c>
      <c r="G163" s="88">
        <f t="shared" si="17"/>
        <v>1.3707950000000002</v>
      </c>
      <c r="H163" s="77">
        <v>49.31</v>
      </c>
      <c r="I163" s="79" t="s">
        <v>66</v>
      </c>
      <c r="J163" s="76">
        <f t="shared" si="13"/>
        <v>49.31</v>
      </c>
      <c r="K163" s="77">
        <v>1.82</v>
      </c>
      <c r="L163" s="79" t="s">
        <v>66</v>
      </c>
      <c r="M163" s="76">
        <f t="shared" si="19"/>
        <v>1.82</v>
      </c>
      <c r="N163" s="77">
        <v>1.08</v>
      </c>
      <c r="O163" s="78" t="s">
        <v>66</v>
      </c>
      <c r="P163" s="74">
        <f t="shared" ref="P163:P166" si="20">N163</f>
        <v>1.08</v>
      </c>
    </row>
    <row r="164" spans="2:16">
      <c r="B164" s="89">
        <v>25</v>
      </c>
      <c r="C164" s="79" t="s">
        <v>65</v>
      </c>
      <c r="D164" s="74">
        <f t="shared" si="14"/>
        <v>3.5714285714285716</v>
      </c>
      <c r="E164" s="91">
        <v>1.276</v>
      </c>
      <c r="F164" s="92">
        <v>7.2480000000000005E-4</v>
      </c>
      <c r="G164" s="88">
        <f t="shared" si="17"/>
        <v>1.2767248</v>
      </c>
      <c r="H164" s="77">
        <v>57.44</v>
      </c>
      <c r="I164" s="79" t="s">
        <v>66</v>
      </c>
      <c r="J164" s="76">
        <f t="shared" si="13"/>
        <v>57.44</v>
      </c>
      <c r="K164" s="77">
        <v>2.17</v>
      </c>
      <c r="L164" s="79" t="s">
        <v>66</v>
      </c>
      <c r="M164" s="76">
        <f t="shared" si="19"/>
        <v>2.17</v>
      </c>
      <c r="N164" s="77">
        <v>1.21</v>
      </c>
      <c r="O164" s="79" t="s">
        <v>66</v>
      </c>
      <c r="P164" s="74">
        <f t="shared" si="20"/>
        <v>1.21</v>
      </c>
    </row>
    <row r="165" spans="2:16">
      <c r="B165" s="89">
        <v>27.5</v>
      </c>
      <c r="C165" s="79" t="s">
        <v>65</v>
      </c>
      <c r="D165" s="74">
        <f t="shared" si="14"/>
        <v>3.9285714285714284</v>
      </c>
      <c r="E165" s="91">
        <v>1.194</v>
      </c>
      <c r="F165" s="92">
        <v>6.6649999999999999E-4</v>
      </c>
      <c r="G165" s="88">
        <f t="shared" si="17"/>
        <v>1.1946664999999999</v>
      </c>
      <c r="H165" s="77">
        <v>66.16</v>
      </c>
      <c r="I165" s="79" t="s">
        <v>66</v>
      </c>
      <c r="J165" s="76">
        <f t="shared" si="13"/>
        <v>66.16</v>
      </c>
      <c r="K165" s="77">
        <v>2.5099999999999998</v>
      </c>
      <c r="L165" s="79" t="s">
        <v>66</v>
      </c>
      <c r="M165" s="76">
        <f t="shared" si="19"/>
        <v>2.5099999999999998</v>
      </c>
      <c r="N165" s="77">
        <v>1.35</v>
      </c>
      <c r="O165" s="79" t="s">
        <v>66</v>
      </c>
      <c r="P165" s="74">
        <f t="shared" si="20"/>
        <v>1.35</v>
      </c>
    </row>
    <row r="166" spans="2:16">
      <c r="B166" s="89">
        <v>30</v>
      </c>
      <c r="C166" s="79" t="s">
        <v>65</v>
      </c>
      <c r="D166" s="74">
        <f t="shared" si="14"/>
        <v>4.2857142857142856</v>
      </c>
      <c r="E166" s="91">
        <v>1.121</v>
      </c>
      <c r="F166" s="92">
        <v>6.1740000000000005E-4</v>
      </c>
      <c r="G166" s="88">
        <f t="shared" si="17"/>
        <v>1.1216174000000001</v>
      </c>
      <c r="H166" s="77">
        <v>75.459999999999994</v>
      </c>
      <c r="I166" s="79" t="s">
        <v>66</v>
      </c>
      <c r="J166" s="76">
        <f t="shared" si="13"/>
        <v>75.459999999999994</v>
      </c>
      <c r="K166" s="77">
        <v>2.85</v>
      </c>
      <c r="L166" s="79" t="s">
        <v>66</v>
      </c>
      <c r="M166" s="76">
        <f t="shared" si="19"/>
        <v>2.85</v>
      </c>
      <c r="N166" s="77">
        <v>1.5</v>
      </c>
      <c r="O166" s="79" t="s">
        <v>66</v>
      </c>
      <c r="P166" s="74">
        <f t="shared" si="20"/>
        <v>1.5</v>
      </c>
    </row>
    <row r="167" spans="2:16">
      <c r="B167" s="89">
        <v>32.5</v>
      </c>
      <c r="C167" s="79" t="s">
        <v>65</v>
      </c>
      <c r="D167" s="74">
        <f t="shared" si="14"/>
        <v>4.6428571428571432</v>
      </c>
      <c r="E167" s="91">
        <v>1.056</v>
      </c>
      <c r="F167" s="92">
        <v>5.7530000000000005E-4</v>
      </c>
      <c r="G167" s="88">
        <f t="shared" si="17"/>
        <v>1.0565753</v>
      </c>
      <c r="H167" s="77">
        <v>85.35</v>
      </c>
      <c r="I167" s="79" t="s">
        <v>66</v>
      </c>
      <c r="J167" s="76">
        <f t="shared" si="13"/>
        <v>85.35</v>
      </c>
      <c r="K167" s="77">
        <v>3.19</v>
      </c>
      <c r="L167" s="79" t="s">
        <v>66</v>
      </c>
      <c r="M167" s="76">
        <f t="shared" si="19"/>
        <v>3.19</v>
      </c>
      <c r="N167" s="77">
        <v>1.65</v>
      </c>
      <c r="O167" s="79" t="s">
        <v>66</v>
      </c>
      <c r="P167" s="74">
        <f t="shared" ref="P167:P171" si="21">N167</f>
        <v>1.65</v>
      </c>
    </row>
    <row r="168" spans="2:16">
      <c r="B168" s="89">
        <v>35</v>
      </c>
      <c r="C168" s="79" t="s">
        <v>65</v>
      </c>
      <c r="D168" s="74">
        <f t="shared" si="14"/>
        <v>5</v>
      </c>
      <c r="E168" s="91">
        <v>0.99729999999999996</v>
      </c>
      <c r="F168" s="92">
        <v>5.3890000000000003E-4</v>
      </c>
      <c r="G168" s="88">
        <f t="shared" si="17"/>
        <v>0.99783889999999997</v>
      </c>
      <c r="H168" s="77">
        <v>95.84</v>
      </c>
      <c r="I168" s="79" t="s">
        <v>66</v>
      </c>
      <c r="J168" s="76">
        <f t="shared" si="13"/>
        <v>95.84</v>
      </c>
      <c r="K168" s="77">
        <v>3.54</v>
      </c>
      <c r="L168" s="79" t="s">
        <v>66</v>
      </c>
      <c r="M168" s="76">
        <f t="shared" si="19"/>
        <v>3.54</v>
      </c>
      <c r="N168" s="77">
        <v>1.82</v>
      </c>
      <c r="O168" s="79" t="s">
        <v>66</v>
      </c>
      <c r="P168" s="74">
        <f t="shared" si="21"/>
        <v>1.82</v>
      </c>
    </row>
    <row r="169" spans="2:16">
      <c r="B169" s="89">
        <v>37.5</v>
      </c>
      <c r="C169" s="79" t="s">
        <v>65</v>
      </c>
      <c r="D169" s="74">
        <f t="shared" si="14"/>
        <v>5.3571428571428568</v>
      </c>
      <c r="E169" s="91">
        <v>0.94469999999999998</v>
      </c>
      <c r="F169" s="92">
        <v>5.0699999999999996E-4</v>
      </c>
      <c r="G169" s="88">
        <f t="shared" si="17"/>
        <v>0.94520700000000002</v>
      </c>
      <c r="H169" s="77">
        <v>106.93</v>
      </c>
      <c r="I169" s="79" t="s">
        <v>66</v>
      </c>
      <c r="J169" s="76">
        <f t="shared" si="13"/>
        <v>106.93</v>
      </c>
      <c r="K169" s="77">
        <v>3.89</v>
      </c>
      <c r="L169" s="79" t="s">
        <v>66</v>
      </c>
      <c r="M169" s="76">
        <f t="shared" si="19"/>
        <v>3.89</v>
      </c>
      <c r="N169" s="77">
        <v>1.99</v>
      </c>
      <c r="O169" s="79" t="s">
        <v>66</v>
      </c>
      <c r="P169" s="74">
        <f t="shared" si="21"/>
        <v>1.99</v>
      </c>
    </row>
    <row r="170" spans="2:16">
      <c r="B170" s="89">
        <v>40</v>
      </c>
      <c r="C170" s="79" t="s">
        <v>65</v>
      </c>
      <c r="D170" s="74">
        <f t="shared" si="14"/>
        <v>5.7142857142857144</v>
      </c>
      <c r="E170" s="91">
        <v>0.89710000000000001</v>
      </c>
      <c r="F170" s="92">
        <v>4.7889999999999999E-4</v>
      </c>
      <c r="G170" s="88">
        <f t="shared" si="17"/>
        <v>0.89757889999999996</v>
      </c>
      <c r="H170" s="77">
        <v>118.62</v>
      </c>
      <c r="I170" s="79" t="s">
        <v>66</v>
      </c>
      <c r="J170" s="76">
        <f t="shared" si="13"/>
        <v>118.62</v>
      </c>
      <c r="K170" s="77">
        <v>4.24</v>
      </c>
      <c r="L170" s="79" t="s">
        <v>66</v>
      </c>
      <c r="M170" s="76">
        <f t="shared" si="19"/>
        <v>4.24</v>
      </c>
      <c r="N170" s="77">
        <v>2.17</v>
      </c>
      <c r="O170" s="79" t="s">
        <v>66</v>
      </c>
      <c r="P170" s="74">
        <f t="shared" si="21"/>
        <v>2.17</v>
      </c>
    </row>
    <row r="171" spans="2:16">
      <c r="B171" s="89">
        <v>45</v>
      </c>
      <c r="C171" s="79" t="s">
        <v>65</v>
      </c>
      <c r="D171" s="74">
        <f t="shared" si="14"/>
        <v>6.4285714285714288</v>
      </c>
      <c r="E171" s="91">
        <v>0.81469999999999998</v>
      </c>
      <c r="F171" s="92">
        <v>4.3140000000000002E-4</v>
      </c>
      <c r="G171" s="88">
        <f t="shared" si="17"/>
        <v>0.81513139999999995</v>
      </c>
      <c r="H171" s="77">
        <v>143.80000000000001</v>
      </c>
      <c r="I171" s="79" t="s">
        <v>66</v>
      </c>
      <c r="J171" s="76">
        <f t="shared" si="13"/>
        <v>143.80000000000001</v>
      </c>
      <c r="K171" s="77">
        <v>5.58</v>
      </c>
      <c r="L171" s="79" t="s">
        <v>66</v>
      </c>
      <c r="M171" s="76">
        <f t="shared" si="19"/>
        <v>5.58</v>
      </c>
      <c r="N171" s="77">
        <v>2.57</v>
      </c>
      <c r="O171" s="79" t="s">
        <v>66</v>
      </c>
      <c r="P171" s="74">
        <f t="shared" si="21"/>
        <v>2.57</v>
      </c>
    </row>
    <row r="172" spans="2:16">
      <c r="B172" s="89">
        <v>50</v>
      </c>
      <c r="C172" s="79" t="s">
        <v>65</v>
      </c>
      <c r="D172" s="74">
        <f t="shared" si="14"/>
        <v>7.1428571428571432</v>
      </c>
      <c r="E172" s="91">
        <v>0.746</v>
      </c>
      <c r="F172" s="92">
        <v>3.9290000000000001E-4</v>
      </c>
      <c r="G172" s="88">
        <f t="shared" si="17"/>
        <v>0.74639290000000003</v>
      </c>
      <c r="H172" s="77">
        <v>171.42</v>
      </c>
      <c r="I172" s="79" t="s">
        <v>66</v>
      </c>
      <c r="J172" s="76">
        <f t="shared" si="13"/>
        <v>171.42</v>
      </c>
      <c r="K172" s="77">
        <v>6.85</v>
      </c>
      <c r="L172" s="79" t="s">
        <v>66</v>
      </c>
      <c r="M172" s="76">
        <f t="shared" si="19"/>
        <v>6.85</v>
      </c>
      <c r="N172" s="77">
        <v>2.99</v>
      </c>
      <c r="O172" s="79" t="s">
        <v>66</v>
      </c>
      <c r="P172" s="76">
        <f t="shared" ref="P172:P189" si="22">N172</f>
        <v>2.99</v>
      </c>
    </row>
    <row r="173" spans="2:16">
      <c r="B173" s="89">
        <v>55</v>
      </c>
      <c r="C173" s="79" t="s">
        <v>65</v>
      </c>
      <c r="D173" s="74">
        <f t="shared" si="14"/>
        <v>7.8571428571428568</v>
      </c>
      <c r="E173" s="91">
        <v>0.68820000000000003</v>
      </c>
      <c r="F173" s="92">
        <v>3.6099999999999999E-4</v>
      </c>
      <c r="G173" s="88">
        <f t="shared" si="17"/>
        <v>0.68856099999999998</v>
      </c>
      <c r="H173" s="77">
        <v>201.46</v>
      </c>
      <c r="I173" s="79" t="s">
        <v>66</v>
      </c>
      <c r="J173" s="76">
        <f t="shared" si="13"/>
        <v>201.46</v>
      </c>
      <c r="K173" s="77">
        <v>8.1</v>
      </c>
      <c r="L173" s="79" t="s">
        <v>66</v>
      </c>
      <c r="M173" s="76">
        <f t="shared" si="19"/>
        <v>8.1</v>
      </c>
      <c r="N173" s="77">
        <v>3.46</v>
      </c>
      <c r="O173" s="79" t="s">
        <v>66</v>
      </c>
      <c r="P173" s="76">
        <f t="shared" si="22"/>
        <v>3.46</v>
      </c>
    </row>
    <row r="174" spans="2:16">
      <c r="B174" s="89">
        <v>60</v>
      </c>
      <c r="C174" s="79" t="s">
        <v>65</v>
      </c>
      <c r="D174" s="74">
        <f t="shared" si="14"/>
        <v>8.5714285714285712</v>
      </c>
      <c r="E174" s="91">
        <v>0.63890000000000002</v>
      </c>
      <c r="F174" s="92">
        <v>3.3409999999999999E-4</v>
      </c>
      <c r="G174" s="88">
        <f t="shared" si="17"/>
        <v>0.63923410000000003</v>
      </c>
      <c r="H174" s="77">
        <v>233.93</v>
      </c>
      <c r="I174" s="79" t="s">
        <v>66</v>
      </c>
      <c r="J174" s="76">
        <f t="shared" si="13"/>
        <v>233.93</v>
      </c>
      <c r="K174" s="77">
        <v>9.35</v>
      </c>
      <c r="L174" s="79" t="s">
        <v>66</v>
      </c>
      <c r="M174" s="76">
        <f t="shared" si="19"/>
        <v>9.35</v>
      </c>
      <c r="N174" s="77">
        <v>3.96</v>
      </c>
      <c r="O174" s="79" t="s">
        <v>66</v>
      </c>
      <c r="P174" s="76">
        <f t="shared" si="22"/>
        <v>3.96</v>
      </c>
    </row>
    <row r="175" spans="2:16">
      <c r="B175" s="89">
        <v>65</v>
      </c>
      <c r="C175" s="79" t="s">
        <v>65</v>
      </c>
      <c r="D175" s="74">
        <f t="shared" ref="D175:D204" si="23">B175/$C$5</f>
        <v>9.2857142857142865</v>
      </c>
      <c r="E175" s="91">
        <v>0.59660000000000002</v>
      </c>
      <c r="F175" s="92">
        <v>3.1110000000000003E-4</v>
      </c>
      <c r="G175" s="88">
        <f t="shared" si="17"/>
        <v>0.59691110000000003</v>
      </c>
      <c r="H175" s="77">
        <v>268.79000000000002</v>
      </c>
      <c r="I175" s="79" t="s">
        <v>66</v>
      </c>
      <c r="J175" s="76">
        <f t="shared" si="13"/>
        <v>268.79000000000002</v>
      </c>
      <c r="K175" s="77">
        <v>10.62</v>
      </c>
      <c r="L175" s="79" t="s">
        <v>66</v>
      </c>
      <c r="M175" s="76">
        <f t="shared" si="19"/>
        <v>10.62</v>
      </c>
      <c r="N175" s="77">
        <v>4.5</v>
      </c>
      <c r="O175" s="79" t="s">
        <v>66</v>
      </c>
      <c r="P175" s="76">
        <f t="shared" si="22"/>
        <v>4.5</v>
      </c>
    </row>
    <row r="176" spans="2:16">
      <c r="B176" s="89">
        <v>70</v>
      </c>
      <c r="C176" s="79" t="s">
        <v>65</v>
      </c>
      <c r="D176" s="74">
        <f t="shared" si="23"/>
        <v>10</v>
      </c>
      <c r="E176" s="91">
        <v>0.56000000000000005</v>
      </c>
      <c r="F176" s="92">
        <v>2.9119999999999998E-4</v>
      </c>
      <c r="G176" s="88">
        <f t="shared" si="17"/>
        <v>0.5602912000000001</v>
      </c>
      <c r="H176" s="77">
        <v>306.04000000000002</v>
      </c>
      <c r="I176" s="79" t="s">
        <v>66</v>
      </c>
      <c r="J176" s="76">
        <f t="shared" si="13"/>
        <v>306.04000000000002</v>
      </c>
      <c r="K176" s="77">
        <v>11.91</v>
      </c>
      <c r="L176" s="79" t="s">
        <v>66</v>
      </c>
      <c r="M176" s="76">
        <f t="shared" si="19"/>
        <v>11.91</v>
      </c>
      <c r="N176" s="77">
        <v>5.08</v>
      </c>
      <c r="O176" s="79" t="s">
        <v>66</v>
      </c>
      <c r="P176" s="76">
        <f t="shared" si="22"/>
        <v>5.08</v>
      </c>
    </row>
    <row r="177" spans="1:16">
      <c r="A177" s="4"/>
      <c r="B177" s="89">
        <v>80</v>
      </c>
      <c r="C177" s="79" t="s">
        <v>65</v>
      </c>
      <c r="D177" s="74">
        <f t="shared" si="23"/>
        <v>11.428571428571429</v>
      </c>
      <c r="E177" s="91">
        <v>0.5</v>
      </c>
      <c r="F177" s="92">
        <v>2.5849999999999999E-4</v>
      </c>
      <c r="G177" s="88">
        <f t="shared" si="17"/>
        <v>0.50025850000000005</v>
      </c>
      <c r="H177" s="77">
        <v>387.42</v>
      </c>
      <c r="I177" s="79" t="s">
        <v>66</v>
      </c>
      <c r="J177" s="76">
        <f t="shared" si="13"/>
        <v>387.42</v>
      </c>
      <c r="K177" s="77">
        <v>16.649999999999999</v>
      </c>
      <c r="L177" s="79" t="s">
        <v>66</v>
      </c>
      <c r="M177" s="76">
        <f t="shared" si="19"/>
        <v>16.649999999999999</v>
      </c>
      <c r="N177" s="77">
        <v>6.33</v>
      </c>
      <c r="O177" s="79" t="s">
        <v>66</v>
      </c>
      <c r="P177" s="76">
        <f t="shared" si="22"/>
        <v>6.33</v>
      </c>
    </row>
    <row r="178" spans="1:16">
      <c r="B178" s="77">
        <v>90</v>
      </c>
      <c r="C178" s="79" t="s">
        <v>65</v>
      </c>
      <c r="D178" s="74">
        <f t="shared" si="23"/>
        <v>12.857142857142858</v>
      </c>
      <c r="E178" s="91">
        <v>0.4531</v>
      </c>
      <c r="F178" s="92">
        <v>2.3269999999999999E-4</v>
      </c>
      <c r="G178" s="88">
        <f t="shared" si="17"/>
        <v>0.45333269999999998</v>
      </c>
      <c r="H178" s="77">
        <v>477.89</v>
      </c>
      <c r="I178" s="79" t="s">
        <v>66</v>
      </c>
      <c r="J178" s="76">
        <f t="shared" si="13"/>
        <v>477.89</v>
      </c>
      <c r="K178" s="77">
        <v>21.1</v>
      </c>
      <c r="L178" s="79" t="s">
        <v>66</v>
      </c>
      <c r="M178" s="76">
        <f t="shared" ref="M178:M202" si="24">K178</f>
        <v>21.1</v>
      </c>
      <c r="N178" s="77">
        <v>7.73</v>
      </c>
      <c r="O178" s="79" t="s">
        <v>66</v>
      </c>
      <c r="P178" s="76">
        <f t="shared" si="22"/>
        <v>7.73</v>
      </c>
    </row>
    <row r="179" spans="1:16">
      <c r="B179" s="89">
        <v>100</v>
      </c>
      <c r="C179" s="90" t="s">
        <v>65</v>
      </c>
      <c r="D179" s="74">
        <f t="shared" si="23"/>
        <v>14.285714285714286</v>
      </c>
      <c r="E179" s="91">
        <v>0.41560000000000002</v>
      </c>
      <c r="F179" s="92">
        <v>2.117E-4</v>
      </c>
      <c r="G179" s="88">
        <f t="shared" si="17"/>
        <v>0.41581170000000001</v>
      </c>
      <c r="H179" s="77">
        <v>577.12</v>
      </c>
      <c r="I179" s="79" t="s">
        <v>66</v>
      </c>
      <c r="J179" s="76">
        <f t="shared" si="13"/>
        <v>577.12</v>
      </c>
      <c r="K179" s="77">
        <v>25.45</v>
      </c>
      <c r="L179" s="79" t="s">
        <v>66</v>
      </c>
      <c r="M179" s="76">
        <f t="shared" si="24"/>
        <v>25.45</v>
      </c>
      <c r="N179" s="77">
        <v>9.25</v>
      </c>
      <c r="O179" s="79" t="s">
        <v>66</v>
      </c>
      <c r="P179" s="76">
        <f t="shared" si="22"/>
        <v>9.25</v>
      </c>
    </row>
    <row r="180" spans="1:16">
      <c r="B180" s="89">
        <v>110</v>
      </c>
      <c r="C180" s="90" t="s">
        <v>65</v>
      </c>
      <c r="D180" s="74">
        <f t="shared" si="23"/>
        <v>15.714285714285714</v>
      </c>
      <c r="E180" s="91">
        <v>0.38490000000000002</v>
      </c>
      <c r="F180" s="92">
        <v>1.9440000000000001E-4</v>
      </c>
      <c r="G180" s="88">
        <f t="shared" si="17"/>
        <v>0.3850944</v>
      </c>
      <c r="H180" s="77">
        <v>684.79</v>
      </c>
      <c r="I180" s="79" t="s">
        <v>66</v>
      </c>
      <c r="J180" s="76">
        <f t="shared" si="13"/>
        <v>684.79</v>
      </c>
      <c r="K180" s="77">
        <v>29.77</v>
      </c>
      <c r="L180" s="79" t="s">
        <v>66</v>
      </c>
      <c r="M180" s="76">
        <f t="shared" si="24"/>
        <v>29.77</v>
      </c>
      <c r="N180" s="77">
        <v>10.91</v>
      </c>
      <c r="O180" s="79" t="s">
        <v>66</v>
      </c>
      <c r="P180" s="76">
        <f t="shared" si="22"/>
        <v>10.91</v>
      </c>
    </row>
    <row r="181" spans="1:16">
      <c r="B181" s="89">
        <v>120</v>
      </c>
      <c r="C181" s="90" t="s">
        <v>65</v>
      </c>
      <c r="D181" s="74">
        <f t="shared" si="23"/>
        <v>17.142857142857142</v>
      </c>
      <c r="E181" s="91">
        <v>0.35930000000000001</v>
      </c>
      <c r="F181" s="92">
        <v>1.7980000000000001E-4</v>
      </c>
      <c r="G181" s="88">
        <f t="shared" si="17"/>
        <v>0.35947980000000002</v>
      </c>
      <c r="H181" s="77">
        <v>800.58</v>
      </c>
      <c r="I181" s="79" t="s">
        <v>66</v>
      </c>
      <c r="J181" s="76">
        <f t="shared" si="13"/>
        <v>800.58</v>
      </c>
      <c r="K181" s="77">
        <v>34.11</v>
      </c>
      <c r="L181" s="79" t="s">
        <v>66</v>
      </c>
      <c r="M181" s="76">
        <f t="shared" si="24"/>
        <v>34.11</v>
      </c>
      <c r="N181" s="77">
        <v>12.68</v>
      </c>
      <c r="O181" s="79" t="s">
        <v>66</v>
      </c>
      <c r="P181" s="76">
        <f t="shared" si="22"/>
        <v>12.68</v>
      </c>
    </row>
    <row r="182" spans="1:16">
      <c r="B182" s="89">
        <v>130</v>
      </c>
      <c r="C182" s="90" t="s">
        <v>65</v>
      </c>
      <c r="D182" s="74">
        <f t="shared" si="23"/>
        <v>18.571428571428573</v>
      </c>
      <c r="E182" s="91">
        <v>0.33760000000000001</v>
      </c>
      <c r="F182" s="92">
        <v>1.673E-4</v>
      </c>
      <c r="G182" s="88">
        <f t="shared" si="17"/>
        <v>0.33776729999999999</v>
      </c>
      <c r="H182" s="77">
        <v>924.21</v>
      </c>
      <c r="I182" s="79" t="s">
        <v>66</v>
      </c>
      <c r="J182" s="76">
        <f t="shared" si="13"/>
        <v>924.21</v>
      </c>
      <c r="K182" s="77">
        <v>38.46</v>
      </c>
      <c r="L182" s="79" t="s">
        <v>66</v>
      </c>
      <c r="M182" s="76">
        <f t="shared" si="24"/>
        <v>38.46</v>
      </c>
      <c r="N182" s="77">
        <v>14.57</v>
      </c>
      <c r="O182" s="79" t="s">
        <v>66</v>
      </c>
      <c r="P182" s="76">
        <f t="shared" si="22"/>
        <v>14.57</v>
      </c>
    </row>
    <row r="183" spans="1:16">
      <c r="B183" s="89">
        <v>140</v>
      </c>
      <c r="C183" s="90" t="s">
        <v>65</v>
      </c>
      <c r="D183" s="74">
        <f t="shared" si="23"/>
        <v>20</v>
      </c>
      <c r="E183" s="91">
        <v>0.31879999999999997</v>
      </c>
      <c r="F183" s="92">
        <v>1.5650000000000001E-4</v>
      </c>
      <c r="G183" s="88">
        <f t="shared" si="17"/>
        <v>0.31895649999999998</v>
      </c>
      <c r="H183" s="77">
        <v>1.06</v>
      </c>
      <c r="I183" s="78" t="s">
        <v>12</v>
      </c>
      <c r="J183" s="76">
        <f t="shared" ref="J183:J185" si="25">H183*1000</f>
        <v>1060</v>
      </c>
      <c r="K183" s="77">
        <v>42.86</v>
      </c>
      <c r="L183" s="79" t="s">
        <v>66</v>
      </c>
      <c r="M183" s="76">
        <f t="shared" si="24"/>
        <v>42.86</v>
      </c>
      <c r="N183" s="77">
        <v>16.579999999999998</v>
      </c>
      <c r="O183" s="79" t="s">
        <v>66</v>
      </c>
      <c r="P183" s="76">
        <f t="shared" si="22"/>
        <v>16.579999999999998</v>
      </c>
    </row>
    <row r="184" spans="1:16">
      <c r="B184" s="89">
        <v>150</v>
      </c>
      <c r="C184" s="90" t="s">
        <v>65</v>
      </c>
      <c r="D184" s="74">
        <f t="shared" si="23"/>
        <v>21.428571428571427</v>
      </c>
      <c r="E184" s="91">
        <v>0.30230000000000001</v>
      </c>
      <c r="F184" s="92">
        <v>1.471E-4</v>
      </c>
      <c r="G184" s="88">
        <f t="shared" si="17"/>
        <v>0.30244710000000002</v>
      </c>
      <c r="H184" s="77">
        <v>1.19</v>
      </c>
      <c r="I184" s="79" t="s">
        <v>12</v>
      </c>
      <c r="J184" s="76">
        <f t="shared" si="25"/>
        <v>1190</v>
      </c>
      <c r="K184" s="77">
        <v>47.29</v>
      </c>
      <c r="L184" s="79" t="s">
        <v>66</v>
      </c>
      <c r="M184" s="76">
        <f t="shared" si="24"/>
        <v>47.29</v>
      </c>
      <c r="N184" s="77">
        <v>18.68</v>
      </c>
      <c r="O184" s="79" t="s">
        <v>66</v>
      </c>
      <c r="P184" s="76">
        <f t="shared" si="22"/>
        <v>18.68</v>
      </c>
    </row>
    <row r="185" spans="1:16">
      <c r="B185" s="89">
        <v>160</v>
      </c>
      <c r="C185" s="90" t="s">
        <v>65</v>
      </c>
      <c r="D185" s="74">
        <f t="shared" si="23"/>
        <v>22.857142857142858</v>
      </c>
      <c r="E185" s="91">
        <v>0.28760000000000002</v>
      </c>
      <c r="F185" s="92">
        <v>1.3880000000000001E-4</v>
      </c>
      <c r="G185" s="88">
        <f t="shared" si="17"/>
        <v>0.28773880000000002</v>
      </c>
      <c r="H185" s="77">
        <v>1.34</v>
      </c>
      <c r="I185" s="79" t="s">
        <v>12</v>
      </c>
      <c r="J185" s="76">
        <f t="shared" si="25"/>
        <v>1340</v>
      </c>
      <c r="K185" s="77">
        <v>51.77</v>
      </c>
      <c r="L185" s="79" t="s">
        <v>66</v>
      </c>
      <c r="M185" s="76">
        <f t="shared" si="24"/>
        <v>51.77</v>
      </c>
      <c r="N185" s="77">
        <v>20.9</v>
      </c>
      <c r="O185" s="79" t="s">
        <v>66</v>
      </c>
      <c r="P185" s="76">
        <f t="shared" si="22"/>
        <v>20.9</v>
      </c>
    </row>
    <row r="186" spans="1:16">
      <c r="B186" s="89">
        <v>170</v>
      </c>
      <c r="C186" s="90" t="s">
        <v>65</v>
      </c>
      <c r="D186" s="74">
        <f t="shared" si="23"/>
        <v>24.285714285714285</v>
      </c>
      <c r="E186" s="91">
        <v>0.27429999999999999</v>
      </c>
      <c r="F186" s="92">
        <v>1.314E-4</v>
      </c>
      <c r="G186" s="88">
        <f t="shared" si="17"/>
        <v>0.27443139999999999</v>
      </c>
      <c r="H186" s="77">
        <v>1.49</v>
      </c>
      <c r="I186" s="79" t="s">
        <v>12</v>
      </c>
      <c r="J186" s="76">
        <f t="shared" ref="J186:J190" si="26">H186*1000</f>
        <v>1490</v>
      </c>
      <c r="K186" s="77">
        <v>56.31</v>
      </c>
      <c r="L186" s="79" t="s">
        <v>66</v>
      </c>
      <c r="M186" s="76">
        <f t="shared" si="24"/>
        <v>56.31</v>
      </c>
      <c r="N186" s="77">
        <v>23.22</v>
      </c>
      <c r="O186" s="79" t="s">
        <v>66</v>
      </c>
      <c r="P186" s="76">
        <f t="shared" si="22"/>
        <v>23.22</v>
      </c>
    </row>
    <row r="187" spans="1:16">
      <c r="B187" s="89">
        <v>180</v>
      </c>
      <c r="C187" s="90" t="s">
        <v>65</v>
      </c>
      <c r="D187" s="74">
        <f t="shared" si="23"/>
        <v>25.714285714285715</v>
      </c>
      <c r="E187" s="91">
        <v>0.2621</v>
      </c>
      <c r="F187" s="92">
        <v>1.248E-4</v>
      </c>
      <c r="G187" s="88">
        <f t="shared" si="17"/>
        <v>0.26222479999999998</v>
      </c>
      <c r="H187" s="77">
        <v>1.65</v>
      </c>
      <c r="I187" s="79" t="s">
        <v>12</v>
      </c>
      <c r="J187" s="76">
        <f t="shared" si="26"/>
        <v>1650</v>
      </c>
      <c r="K187" s="77">
        <v>60.9</v>
      </c>
      <c r="L187" s="79" t="s">
        <v>66</v>
      </c>
      <c r="M187" s="76">
        <f t="shared" si="24"/>
        <v>60.9</v>
      </c>
      <c r="N187" s="77">
        <v>25.64</v>
      </c>
      <c r="O187" s="79" t="s">
        <v>66</v>
      </c>
      <c r="P187" s="76">
        <f t="shared" si="22"/>
        <v>25.64</v>
      </c>
    </row>
    <row r="188" spans="1:16">
      <c r="B188" s="89">
        <v>200</v>
      </c>
      <c r="C188" s="90" t="s">
        <v>65</v>
      </c>
      <c r="D188" s="74">
        <f t="shared" si="23"/>
        <v>28.571428571428573</v>
      </c>
      <c r="E188" s="91">
        <v>0.24030000000000001</v>
      </c>
      <c r="F188" s="92">
        <v>1.1349999999999999E-4</v>
      </c>
      <c r="G188" s="88">
        <f t="shared" si="17"/>
        <v>0.2404135</v>
      </c>
      <c r="H188" s="77">
        <v>2</v>
      </c>
      <c r="I188" s="79" t="s">
        <v>12</v>
      </c>
      <c r="J188" s="76">
        <f t="shared" si="26"/>
        <v>2000</v>
      </c>
      <c r="K188" s="77">
        <v>78.239999999999995</v>
      </c>
      <c r="L188" s="79" t="s">
        <v>66</v>
      </c>
      <c r="M188" s="76">
        <f t="shared" si="24"/>
        <v>78.239999999999995</v>
      </c>
      <c r="N188" s="77">
        <v>30.79</v>
      </c>
      <c r="O188" s="79" t="s">
        <v>66</v>
      </c>
      <c r="P188" s="76">
        <f t="shared" si="22"/>
        <v>30.79</v>
      </c>
    </row>
    <row r="189" spans="1:16">
      <c r="B189" s="89">
        <v>225</v>
      </c>
      <c r="C189" s="90" t="s">
        <v>65</v>
      </c>
      <c r="D189" s="74">
        <f t="shared" si="23"/>
        <v>32.142857142857146</v>
      </c>
      <c r="E189" s="91">
        <v>0.218</v>
      </c>
      <c r="F189" s="92">
        <v>1.02E-4</v>
      </c>
      <c r="G189" s="88">
        <f t="shared" si="17"/>
        <v>0.21810199999999999</v>
      </c>
      <c r="H189" s="77">
        <v>2.4700000000000002</v>
      </c>
      <c r="I189" s="79" t="s">
        <v>12</v>
      </c>
      <c r="J189" s="76">
        <f t="shared" si="26"/>
        <v>2470</v>
      </c>
      <c r="K189" s="77">
        <v>103.14</v>
      </c>
      <c r="L189" s="79" t="s">
        <v>66</v>
      </c>
      <c r="M189" s="76">
        <f t="shared" si="24"/>
        <v>103.14</v>
      </c>
      <c r="N189" s="77">
        <v>37.82</v>
      </c>
      <c r="O189" s="79" t="s">
        <v>66</v>
      </c>
      <c r="P189" s="76">
        <f t="shared" si="22"/>
        <v>37.82</v>
      </c>
    </row>
    <row r="190" spans="1:16">
      <c r="B190" s="89">
        <v>250</v>
      </c>
      <c r="C190" s="90" t="s">
        <v>65</v>
      </c>
      <c r="D190" s="74">
        <f t="shared" si="23"/>
        <v>35.714285714285715</v>
      </c>
      <c r="E190" s="91">
        <v>0.20050000000000001</v>
      </c>
      <c r="F190" s="92">
        <v>9.2730000000000002E-5</v>
      </c>
      <c r="G190" s="88">
        <f t="shared" si="17"/>
        <v>0.20059273000000002</v>
      </c>
      <c r="H190" s="77">
        <v>2.98</v>
      </c>
      <c r="I190" s="79" t="s">
        <v>12</v>
      </c>
      <c r="J190" s="76">
        <f t="shared" si="26"/>
        <v>2980</v>
      </c>
      <c r="K190" s="77">
        <v>126.74</v>
      </c>
      <c r="L190" s="79" t="s">
        <v>66</v>
      </c>
      <c r="M190" s="76">
        <f t="shared" si="24"/>
        <v>126.74</v>
      </c>
      <c r="N190" s="77">
        <v>45.47</v>
      </c>
      <c r="O190" s="79" t="s">
        <v>66</v>
      </c>
      <c r="P190" s="76">
        <f t="shared" ref="P190:P210" si="27">N190</f>
        <v>45.47</v>
      </c>
    </row>
    <row r="191" spans="1:16">
      <c r="B191" s="89">
        <v>275</v>
      </c>
      <c r="C191" s="90" t="s">
        <v>65</v>
      </c>
      <c r="D191" s="74">
        <f t="shared" si="23"/>
        <v>39.285714285714285</v>
      </c>
      <c r="E191" s="91">
        <v>0.18579999999999999</v>
      </c>
      <c r="F191" s="92">
        <v>8.5060000000000002E-5</v>
      </c>
      <c r="G191" s="88">
        <f t="shared" si="17"/>
        <v>0.18588505999999999</v>
      </c>
      <c r="H191" s="77">
        <v>3.54</v>
      </c>
      <c r="I191" s="79" t="s">
        <v>12</v>
      </c>
      <c r="J191" s="80">
        <f t="shared" ref="J191:J194" si="28">H191*1000</f>
        <v>3540</v>
      </c>
      <c r="K191" s="77">
        <v>149.80000000000001</v>
      </c>
      <c r="L191" s="79" t="s">
        <v>66</v>
      </c>
      <c r="M191" s="76">
        <f t="shared" si="24"/>
        <v>149.80000000000001</v>
      </c>
      <c r="N191" s="77">
        <v>53.73</v>
      </c>
      <c r="O191" s="79" t="s">
        <v>66</v>
      </c>
      <c r="P191" s="76">
        <f t="shared" si="27"/>
        <v>53.73</v>
      </c>
    </row>
    <row r="192" spans="1:16">
      <c r="B192" s="89">
        <v>300</v>
      </c>
      <c r="C192" s="90" t="s">
        <v>65</v>
      </c>
      <c r="D192" s="74">
        <f t="shared" si="23"/>
        <v>42.857142857142854</v>
      </c>
      <c r="E192" s="91">
        <v>0.17349999999999999</v>
      </c>
      <c r="F192" s="92">
        <v>7.8609999999999994E-5</v>
      </c>
      <c r="G192" s="88">
        <f t="shared" si="17"/>
        <v>0.17357860999999999</v>
      </c>
      <c r="H192" s="77">
        <v>4.1399999999999997</v>
      </c>
      <c r="I192" s="79" t="s">
        <v>12</v>
      </c>
      <c r="J192" s="80">
        <f t="shared" si="28"/>
        <v>4140</v>
      </c>
      <c r="K192" s="77">
        <v>172.69</v>
      </c>
      <c r="L192" s="79" t="s">
        <v>66</v>
      </c>
      <c r="M192" s="76">
        <f t="shared" si="24"/>
        <v>172.69</v>
      </c>
      <c r="N192" s="77">
        <v>62.57</v>
      </c>
      <c r="O192" s="79" t="s">
        <v>66</v>
      </c>
      <c r="P192" s="76">
        <f t="shared" si="27"/>
        <v>62.57</v>
      </c>
    </row>
    <row r="193" spans="2:16">
      <c r="B193" s="89">
        <v>325</v>
      </c>
      <c r="C193" s="90" t="s">
        <v>65</v>
      </c>
      <c r="D193" s="74">
        <f t="shared" si="23"/>
        <v>46.428571428571431</v>
      </c>
      <c r="E193" s="91">
        <v>0.1628</v>
      </c>
      <c r="F193" s="92">
        <v>7.3100000000000001E-5</v>
      </c>
      <c r="G193" s="88">
        <f t="shared" si="17"/>
        <v>0.16287309999999999</v>
      </c>
      <c r="H193" s="77">
        <v>4.78</v>
      </c>
      <c r="I193" s="79" t="s">
        <v>12</v>
      </c>
      <c r="J193" s="80">
        <f t="shared" si="28"/>
        <v>4780</v>
      </c>
      <c r="K193" s="77">
        <v>195.6</v>
      </c>
      <c r="L193" s="79" t="s">
        <v>66</v>
      </c>
      <c r="M193" s="76">
        <f t="shared" si="24"/>
        <v>195.6</v>
      </c>
      <c r="N193" s="77">
        <v>71.97</v>
      </c>
      <c r="O193" s="79" t="s">
        <v>66</v>
      </c>
      <c r="P193" s="76">
        <f t="shared" si="27"/>
        <v>71.97</v>
      </c>
    </row>
    <row r="194" spans="2:16">
      <c r="B194" s="89">
        <v>350</v>
      </c>
      <c r="C194" s="90" t="s">
        <v>65</v>
      </c>
      <c r="D194" s="74">
        <f t="shared" si="23"/>
        <v>50</v>
      </c>
      <c r="E194" s="91">
        <v>0.15359999999999999</v>
      </c>
      <c r="F194" s="92">
        <v>6.834E-5</v>
      </c>
      <c r="G194" s="88">
        <f t="shared" si="17"/>
        <v>0.15366833999999999</v>
      </c>
      <c r="H194" s="77">
        <v>5.46</v>
      </c>
      <c r="I194" s="79" t="s">
        <v>12</v>
      </c>
      <c r="J194" s="80">
        <f t="shared" si="28"/>
        <v>5460</v>
      </c>
      <c r="K194" s="77">
        <v>218.65</v>
      </c>
      <c r="L194" s="79" t="s">
        <v>66</v>
      </c>
      <c r="M194" s="76">
        <f t="shared" si="24"/>
        <v>218.65</v>
      </c>
      <c r="N194" s="77">
        <v>81.92</v>
      </c>
      <c r="O194" s="79" t="s">
        <v>66</v>
      </c>
      <c r="P194" s="76">
        <f t="shared" si="27"/>
        <v>81.92</v>
      </c>
    </row>
    <row r="195" spans="2:16">
      <c r="B195" s="89">
        <v>375</v>
      </c>
      <c r="C195" s="90" t="s">
        <v>65</v>
      </c>
      <c r="D195" s="74">
        <f t="shared" si="23"/>
        <v>53.571428571428569</v>
      </c>
      <c r="E195" s="91">
        <v>0.14549999999999999</v>
      </c>
      <c r="F195" s="92">
        <v>6.4189999999999994E-5</v>
      </c>
      <c r="G195" s="88">
        <f t="shared" si="17"/>
        <v>0.14556418999999998</v>
      </c>
      <c r="H195" s="77">
        <v>6.18</v>
      </c>
      <c r="I195" s="79" t="s">
        <v>12</v>
      </c>
      <c r="J195" s="80">
        <f t="shared" ref="J195:J228" si="29">H195*1000</f>
        <v>6180</v>
      </c>
      <c r="K195" s="77">
        <v>241.89</v>
      </c>
      <c r="L195" s="79" t="s">
        <v>66</v>
      </c>
      <c r="M195" s="76">
        <f t="shared" si="24"/>
        <v>241.89</v>
      </c>
      <c r="N195" s="77">
        <v>92.4</v>
      </c>
      <c r="O195" s="79" t="s">
        <v>66</v>
      </c>
      <c r="P195" s="76">
        <f t="shared" si="27"/>
        <v>92.4</v>
      </c>
    </row>
    <row r="196" spans="2:16">
      <c r="B196" s="89">
        <v>400</v>
      </c>
      <c r="C196" s="90" t="s">
        <v>65</v>
      </c>
      <c r="D196" s="74">
        <f t="shared" si="23"/>
        <v>57.142857142857146</v>
      </c>
      <c r="E196" s="91">
        <v>0.13830000000000001</v>
      </c>
      <c r="F196" s="92">
        <v>6.0529999999999998E-5</v>
      </c>
      <c r="G196" s="88">
        <f t="shared" si="17"/>
        <v>0.13836053000000001</v>
      </c>
      <c r="H196" s="77">
        <v>6.94</v>
      </c>
      <c r="I196" s="79" t="s">
        <v>12</v>
      </c>
      <c r="J196" s="80">
        <f t="shared" si="29"/>
        <v>6940</v>
      </c>
      <c r="K196" s="77">
        <v>265.36</v>
      </c>
      <c r="L196" s="79" t="s">
        <v>66</v>
      </c>
      <c r="M196" s="76">
        <f t="shared" si="24"/>
        <v>265.36</v>
      </c>
      <c r="N196" s="77">
        <v>103.41</v>
      </c>
      <c r="O196" s="79" t="s">
        <v>66</v>
      </c>
      <c r="P196" s="76">
        <f t="shared" si="27"/>
        <v>103.41</v>
      </c>
    </row>
    <row r="197" spans="2:16">
      <c r="B197" s="89">
        <v>450</v>
      </c>
      <c r="C197" s="90" t="s">
        <v>65</v>
      </c>
      <c r="D197" s="74">
        <f t="shared" si="23"/>
        <v>64.285714285714292</v>
      </c>
      <c r="E197" s="91">
        <v>0.1263</v>
      </c>
      <c r="F197" s="92">
        <v>5.4379999999999998E-5</v>
      </c>
      <c r="G197" s="88">
        <f t="shared" si="17"/>
        <v>0.12635437999999999</v>
      </c>
      <c r="H197" s="77">
        <v>8.57</v>
      </c>
      <c r="I197" s="79" t="s">
        <v>12</v>
      </c>
      <c r="J197" s="80">
        <f t="shared" si="29"/>
        <v>8570</v>
      </c>
      <c r="K197" s="77">
        <v>352.81</v>
      </c>
      <c r="L197" s="79" t="s">
        <v>66</v>
      </c>
      <c r="M197" s="76">
        <f t="shared" si="24"/>
        <v>352.81</v>
      </c>
      <c r="N197" s="77">
        <v>126.96</v>
      </c>
      <c r="O197" s="79" t="s">
        <v>66</v>
      </c>
      <c r="P197" s="76">
        <f t="shared" si="27"/>
        <v>126.96</v>
      </c>
    </row>
    <row r="198" spans="2:16">
      <c r="B198" s="89">
        <v>500</v>
      </c>
      <c r="C198" s="90" t="s">
        <v>65</v>
      </c>
      <c r="D198" s="74">
        <f t="shared" si="23"/>
        <v>71.428571428571431</v>
      </c>
      <c r="E198" s="91">
        <v>0.1164</v>
      </c>
      <c r="F198" s="92">
        <v>4.9400000000000001E-5</v>
      </c>
      <c r="G198" s="88">
        <f t="shared" si="17"/>
        <v>0.11644940000000001</v>
      </c>
      <c r="H198" s="77">
        <v>10.35</v>
      </c>
      <c r="I198" s="79" t="s">
        <v>12</v>
      </c>
      <c r="J198" s="80">
        <f t="shared" si="29"/>
        <v>10350</v>
      </c>
      <c r="K198" s="77">
        <v>434.53</v>
      </c>
      <c r="L198" s="79" t="s">
        <v>66</v>
      </c>
      <c r="M198" s="76">
        <f t="shared" si="24"/>
        <v>434.53</v>
      </c>
      <c r="N198" s="77">
        <v>152.47</v>
      </c>
      <c r="O198" s="79" t="s">
        <v>66</v>
      </c>
      <c r="P198" s="76">
        <f t="shared" si="27"/>
        <v>152.47</v>
      </c>
    </row>
    <row r="199" spans="2:16">
      <c r="B199" s="89">
        <v>550</v>
      </c>
      <c r="C199" s="90" t="s">
        <v>65</v>
      </c>
      <c r="D199" s="74">
        <f t="shared" si="23"/>
        <v>78.571428571428569</v>
      </c>
      <c r="E199" s="91">
        <v>0.10829999999999999</v>
      </c>
      <c r="F199" s="92">
        <v>4.5290000000000002E-5</v>
      </c>
      <c r="G199" s="88">
        <f t="shared" si="17"/>
        <v>0.10834529</v>
      </c>
      <c r="H199" s="77">
        <v>12.26</v>
      </c>
      <c r="I199" s="79" t="s">
        <v>12</v>
      </c>
      <c r="J199" s="80">
        <f t="shared" si="29"/>
        <v>12260</v>
      </c>
      <c r="K199" s="77">
        <v>513.78</v>
      </c>
      <c r="L199" s="79" t="s">
        <v>66</v>
      </c>
      <c r="M199" s="76">
        <f t="shared" si="24"/>
        <v>513.78</v>
      </c>
      <c r="N199" s="77">
        <v>179.84</v>
      </c>
      <c r="O199" s="79" t="s">
        <v>66</v>
      </c>
      <c r="P199" s="76">
        <f t="shared" si="27"/>
        <v>179.84</v>
      </c>
    </row>
    <row r="200" spans="2:16">
      <c r="B200" s="89">
        <v>600</v>
      </c>
      <c r="C200" s="90" t="s">
        <v>65</v>
      </c>
      <c r="D200" s="74">
        <f t="shared" si="23"/>
        <v>85.714285714285708</v>
      </c>
      <c r="E200" s="91">
        <v>0.1014</v>
      </c>
      <c r="F200" s="92">
        <v>4.1839999999999999E-5</v>
      </c>
      <c r="G200" s="88">
        <f t="shared" si="17"/>
        <v>0.10144184000000001</v>
      </c>
      <c r="H200" s="77">
        <v>14.32</v>
      </c>
      <c r="I200" s="79" t="s">
        <v>12</v>
      </c>
      <c r="J200" s="80">
        <f t="shared" si="29"/>
        <v>14320</v>
      </c>
      <c r="K200" s="77">
        <v>591.95000000000005</v>
      </c>
      <c r="L200" s="79" t="s">
        <v>66</v>
      </c>
      <c r="M200" s="76">
        <f t="shared" si="24"/>
        <v>591.95000000000005</v>
      </c>
      <c r="N200" s="77">
        <v>209</v>
      </c>
      <c r="O200" s="79" t="s">
        <v>66</v>
      </c>
      <c r="P200" s="76">
        <f t="shared" si="27"/>
        <v>209</v>
      </c>
    </row>
    <row r="201" spans="2:16">
      <c r="B201" s="89">
        <v>650</v>
      </c>
      <c r="C201" s="90" t="s">
        <v>65</v>
      </c>
      <c r="D201" s="74">
        <f t="shared" si="23"/>
        <v>92.857142857142861</v>
      </c>
      <c r="E201" s="91">
        <v>9.5479999999999995E-2</v>
      </c>
      <c r="F201" s="92">
        <v>3.8890000000000002E-5</v>
      </c>
      <c r="G201" s="88">
        <f t="shared" si="17"/>
        <v>9.5518889999999995E-2</v>
      </c>
      <c r="H201" s="77">
        <v>16.510000000000002</v>
      </c>
      <c r="I201" s="79" t="s">
        <v>12</v>
      </c>
      <c r="J201" s="80">
        <f t="shared" si="29"/>
        <v>16510</v>
      </c>
      <c r="K201" s="77">
        <v>669.74</v>
      </c>
      <c r="L201" s="79" t="s">
        <v>66</v>
      </c>
      <c r="M201" s="76">
        <f t="shared" si="24"/>
        <v>669.74</v>
      </c>
      <c r="N201" s="77">
        <v>239.88</v>
      </c>
      <c r="O201" s="79" t="s">
        <v>66</v>
      </c>
      <c r="P201" s="76">
        <f t="shared" si="27"/>
        <v>239.88</v>
      </c>
    </row>
    <row r="202" spans="2:16">
      <c r="B202" s="89">
        <v>700</v>
      </c>
      <c r="C202" s="90" t="s">
        <v>65</v>
      </c>
      <c r="D202" s="74">
        <f t="shared" si="23"/>
        <v>100</v>
      </c>
      <c r="E202" s="91">
        <v>9.0380000000000002E-2</v>
      </c>
      <c r="F202" s="92">
        <v>3.6340000000000001E-5</v>
      </c>
      <c r="G202" s="88">
        <f t="shared" si="17"/>
        <v>9.0416339999999998E-2</v>
      </c>
      <c r="H202" s="77">
        <v>18.82</v>
      </c>
      <c r="I202" s="79" t="s">
        <v>12</v>
      </c>
      <c r="J202" s="80">
        <f t="shared" si="29"/>
        <v>18820</v>
      </c>
      <c r="K202" s="77">
        <v>747.54</v>
      </c>
      <c r="L202" s="79" t="s">
        <v>66</v>
      </c>
      <c r="M202" s="76">
        <f t="shared" si="24"/>
        <v>747.54</v>
      </c>
      <c r="N202" s="77">
        <v>272.39999999999998</v>
      </c>
      <c r="O202" s="79" t="s">
        <v>66</v>
      </c>
      <c r="P202" s="76">
        <f t="shared" si="27"/>
        <v>272.39999999999998</v>
      </c>
    </row>
    <row r="203" spans="2:16">
      <c r="B203" s="89">
        <v>800</v>
      </c>
      <c r="C203" s="90" t="s">
        <v>65</v>
      </c>
      <c r="D203" s="74">
        <f t="shared" si="23"/>
        <v>114.28571428571429</v>
      </c>
      <c r="E203" s="91">
        <v>8.1979999999999997E-2</v>
      </c>
      <c r="F203" s="92">
        <v>3.2159999999999997E-5</v>
      </c>
      <c r="G203" s="88">
        <f t="shared" si="17"/>
        <v>8.2012160000000001E-2</v>
      </c>
      <c r="H203" s="77">
        <v>23.83</v>
      </c>
      <c r="I203" s="79" t="s">
        <v>12</v>
      </c>
      <c r="J203" s="80">
        <f t="shared" si="29"/>
        <v>23830</v>
      </c>
      <c r="K203" s="77">
        <v>1.03</v>
      </c>
      <c r="L203" s="78" t="s">
        <v>12</v>
      </c>
      <c r="M203" s="76">
        <f t="shared" ref="M203:M207" si="30">K203*1000</f>
        <v>1030</v>
      </c>
      <c r="N203" s="77">
        <v>342.16</v>
      </c>
      <c r="O203" s="79" t="s">
        <v>66</v>
      </c>
      <c r="P203" s="76">
        <f t="shared" si="27"/>
        <v>342.16</v>
      </c>
    </row>
    <row r="204" spans="2:16">
      <c r="B204" s="89">
        <v>900</v>
      </c>
      <c r="C204" s="90" t="s">
        <v>65</v>
      </c>
      <c r="D204" s="74">
        <f t="shared" si="23"/>
        <v>128.57142857142858</v>
      </c>
      <c r="E204" s="91">
        <v>7.535E-2</v>
      </c>
      <c r="F204" s="92">
        <v>2.8880000000000001E-5</v>
      </c>
      <c r="G204" s="88">
        <f t="shared" si="17"/>
        <v>7.5378879999999995E-2</v>
      </c>
      <c r="H204" s="77">
        <v>29.31</v>
      </c>
      <c r="I204" s="79" t="s">
        <v>12</v>
      </c>
      <c r="J204" s="80">
        <f t="shared" si="29"/>
        <v>29310</v>
      </c>
      <c r="K204" s="77">
        <v>1.29</v>
      </c>
      <c r="L204" s="79" t="s">
        <v>12</v>
      </c>
      <c r="M204" s="76">
        <f t="shared" si="30"/>
        <v>1290</v>
      </c>
      <c r="N204" s="77">
        <v>417.8</v>
      </c>
      <c r="O204" s="79" t="s">
        <v>66</v>
      </c>
      <c r="P204" s="76">
        <f t="shared" si="27"/>
        <v>417.8</v>
      </c>
    </row>
    <row r="205" spans="2:16">
      <c r="B205" s="89">
        <v>1</v>
      </c>
      <c r="C205" s="93" t="s">
        <v>67</v>
      </c>
      <c r="D205" s="74">
        <f t="shared" ref="D205:D228" si="31">B205*1000/$C$5</f>
        <v>142.85714285714286</v>
      </c>
      <c r="E205" s="91">
        <v>6.9989999999999997E-2</v>
      </c>
      <c r="F205" s="92">
        <v>2.622E-5</v>
      </c>
      <c r="G205" s="88">
        <f t="shared" si="17"/>
        <v>7.001621999999999E-2</v>
      </c>
      <c r="H205" s="77">
        <v>35.24</v>
      </c>
      <c r="I205" s="79" t="s">
        <v>12</v>
      </c>
      <c r="J205" s="80">
        <f t="shared" si="29"/>
        <v>35240</v>
      </c>
      <c r="K205" s="77">
        <v>1.55</v>
      </c>
      <c r="L205" s="79" t="s">
        <v>12</v>
      </c>
      <c r="M205" s="76">
        <f t="shared" si="30"/>
        <v>1550</v>
      </c>
      <c r="N205" s="77">
        <v>498.88</v>
      </c>
      <c r="O205" s="79" t="s">
        <v>66</v>
      </c>
      <c r="P205" s="76">
        <f t="shared" si="27"/>
        <v>498.88</v>
      </c>
    </row>
    <row r="206" spans="2:16">
      <c r="B206" s="89">
        <v>1.1000000000000001</v>
      </c>
      <c r="C206" s="90" t="s">
        <v>67</v>
      </c>
      <c r="D206" s="74">
        <f t="shared" si="31"/>
        <v>157.14285714285714</v>
      </c>
      <c r="E206" s="91">
        <v>6.5549999999999997E-2</v>
      </c>
      <c r="F206" s="92">
        <v>2.4029999999999999E-5</v>
      </c>
      <c r="G206" s="88">
        <f t="shared" si="17"/>
        <v>6.5574029999999991E-2</v>
      </c>
      <c r="H206" s="77">
        <v>41.6</v>
      </c>
      <c r="I206" s="79" t="s">
        <v>12</v>
      </c>
      <c r="J206" s="80">
        <f t="shared" si="29"/>
        <v>41600</v>
      </c>
      <c r="K206" s="77">
        <v>1.79</v>
      </c>
      <c r="L206" s="79" t="s">
        <v>12</v>
      </c>
      <c r="M206" s="76">
        <f t="shared" si="30"/>
        <v>1790</v>
      </c>
      <c r="N206" s="77">
        <v>585.02</v>
      </c>
      <c r="O206" s="79" t="s">
        <v>66</v>
      </c>
      <c r="P206" s="76">
        <f t="shared" si="27"/>
        <v>585.02</v>
      </c>
    </row>
    <row r="207" spans="2:16">
      <c r="B207" s="89">
        <v>1.2</v>
      </c>
      <c r="C207" s="90" t="s">
        <v>67</v>
      </c>
      <c r="D207" s="74">
        <f t="shared" si="31"/>
        <v>171.42857142857142</v>
      </c>
      <c r="E207" s="91">
        <v>6.182E-2</v>
      </c>
      <c r="F207" s="92">
        <v>2.2180000000000001E-5</v>
      </c>
      <c r="G207" s="88">
        <f t="shared" si="17"/>
        <v>6.1842179999999997E-2</v>
      </c>
      <c r="H207" s="77">
        <v>48.36</v>
      </c>
      <c r="I207" s="79" t="s">
        <v>12</v>
      </c>
      <c r="J207" s="80">
        <f t="shared" si="29"/>
        <v>48360</v>
      </c>
      <c r="K207" s="77">
        <v>2.04</v>
      </c>
      <c r="L207" s="79" t="s">
        <v>12</v>
      </c>
      <c r="M207" s="76">
        <f t="shared" si="30"/>
        <v>2040</v>
      </c>
      <c r="N207" s="77">
        <v>675.86</v>
      </c>
      <c r="O207" s="79" t="s">
        <v>66</v>
      </c>
      <c r="P207" s="76">
        <f t="shared" si="27"/>
        <v>675.86</v>
      </c>
    </row>
    <row r="208" spans="2:16">
      <c r="B208" s="89">
        <v>1.3</v>
      </c>
      <c r="C208" s="90" t="s">
        <v>67</v>
      </c>
      <c r="D208" s="74">
        <f t="shared" si="31"/>
        <v>185.71428571428572</v>
      </c>
      <c r="E208" s="91">
        <v>5.8650000000000001E-2</v>
      </c>
      <c r="F208" s="92">
        <v>2.0610000000000001E-5</v>
      </c>
      <c r="G208" s="88">
        <f t="shared" si="17"/>
        <v>5.8670609999999998E-2</v>
      </c>
      <c r="H208" s="77">
        <v>55.51</v>
      </c>
      <c r="I208" s="79" t="s">
        <v>12</v>
      </c>
      <c r="J208" s="80">
        <f t="shared" si="29"/>
        <v>55510</v>
      </c>
      <c r="K208" s="77">
        <v>2.2799999999999998</v>
      </c>
      <c r="L208" s="79" t="s">
        <v>12</v>
      </c>
      <c r="M208" s="76">
        <f t="shared" ref="M208:M216" si="32">K208*1000</f>
        <v>2280</v>
      </c>
      <c r="N208" s="77">
        <v>771.08</v>
      </c>
      <c r="O208" s="79" t="s">
        <v>66</v>
      </c>
      <c r="P208" s="76">
        <f t="shared" si="27"/>
        <v>771.08</v>
      </c>
    </row>
    <row r="209" spans="2:16">
      <c r="B209" s="89">
        <v>1.4</v>
      </c>
      <c r="C209" s="90" t="s">
        <v>67</v>
      </c>
      <c r="D209" s="74">
        <f t="shared" si="31"/>
        <v>200</v>
      </c>
      <c r="E209" s="91">
        <v>5.5910000000000001E-2</v>
      </c>
      <c r="F209" s="92">
        <v>1.925E-5</v>
      </c>
      <c r="G209" s="88">
        <f t="shared" si="17"/>
        <v>5.592925E-2</v>
      </c>
      <c r="H209" s="77">
        <v>63.04</v>
      </c>
      <c r="I209" s="79" t="s">
        <v>12</v>
      </c>
      <c r="J209" s="80">
        <f t="shared" si="29"/>
        <v>63040</v>
      </c>
      <c r="K209" s="77">
        <v>2.52</v>
      </c>
      <c r="L209" s="79" t="s">
        <v>12</v>
      </c>
      <c r="M209" s="76">
        <f t="shared" si="32"/>
        <v>2520</v>
      </c>
      <c r="N209" s="77">
        <v>870.37</v>
      </c>
      <c r="O209" s="79" t="s">
        <v>66</v>
      </c>
      <c r="P209" s="76">
        <f t="shared" si="27"/>
        <v>870.37</v>
      </c>
    </row>
    <row r="210" spans="2:16">
      <c r="B210" s="89">
        <v>1.5</v>
      </c>
      <c r="C210" s="90" t="s">
        <v>67</v>
      </c>
      <c r="D210" s="74">
        <f t="shared" si="31"/>
        <v>214.28571428571428</v>
      </c>
      <c r="E210" s="91">
        <v>5.3519999999999998E-2</v>
      </c>
      <c r="F210" s="92">
        <v>1.8070000000000001E-5</v>
      </c>
      <c r="G210" s="88">
        <f t="shared" si="17"/>
        <v>5.353807E-2</v>
      </c>
      <c r="H210" s="77">
        <v>70.91</v>
      </c>
      <c r="I210" s="79" t="s">
        <v>12</v>
      </c>
      <c r="J210" s="80">
        <f t="shared" si="29"/>
        <v>70910</v>
      </c>
      <c r="K210" s="77">
        <v>2.76</v>
      </c>
      <c r="L210" s="79" t="s">
        <v>12</v>
      </c>
      <c r="M210" s="76">
        <f t="shared" si="32"/>
        <v>2760</v>
      </c>
      <c r="N210" s="77">
        <v>973.47</v>
      </c>
      <c r="O210" s="79" t="s">
        <v>66</v>
      </c>
      <c r="P210" s="76">
        <f t="shared" si="27"/>
        <v>973.47</v>
      </c>
    </row>
    <row r="211" spans="2:16">
      <c r="B211" s="89">
        <v>1.6</v>
      </c>
      <c r="C211" s="90" t="s">
        <v>67</v>
      </c>
      <c r="D211" s="74">
        <f t="shared" si="31"/>
        <v>228.57142857142858</v>
      </c>
      <c r="E211" s="91">
        <v>5.1429999999999997E-2</v>
      </c>
      <c r="F211" s="92">
        <v>1.7030000000000001E-5</v>
      </c>
      <c r="G211" s="88">
        <f t="shared" si="17"/>
        <v>5.1447029999999998E-2</v>
      </c>
      <c r="H211" s="77">
        <v>79.12</v>
      </c>
      <c r="I211" s="79" t="s">
        <v>12</v>
      </c>
      <c r="J211" s="80">
        <f t="shared" si="29"/>
        <v>79120</v>
      </c>
      <c r="K211" s="77">
        <v>3</v>
      </c>
      <c r="L211" s="79" t="s">
        <v>12</v>
      </c>
      <c r="M211" s="80">
        <f t="shared" si="32"/>
        <v>3000</v>
      </c>
      <c r="N211" s="77">
        <v>1.08</v>
      </c>
      <c r="O211" s="78" t="s">
        <v>12</v>
      </c>
      <c r="P211" s="80">
        <f t="shared" ref="P211:P216" si="33">N211*1000</f>
        <v>1080</v>
      </c>
    </row>
    <row r="212" spans="2:16">
      <c r="B212" s="89">
        <v>1.7</v>
      </c>
      <c r="C212" s="90" t="s">
        <v>67</v>
      </c>
      <c r="D212" s="74">
        <f t="shared" si="31"/>
        <v>242.85714285714286</v>
      </c>
      <c r="E212" s="91">
        <v>4.9579999999999999E-2</v>
      </c>
      <c r="F212" s="92">
        <v>1.611E-5</v>
      </c>
      <c r="G212" s="88">
        <f t="shared" si="17"/>
        <v>4.9596109999999999E-2</v>
      </c>
      <c r="H212" s="77">
        <v>87.64</v>
      </c>
      <c r="I212" s="79" t="s">
        <v>12</v>
      </c>
      <c r="J212" s="80">
        <f t="shared" si="29"/>
        <v>87640</v>
      </c>
      <c r="K212" s="77">
        <v>3.24</v>
      </c>
      <c r="L212" s="79" t="s">
        <v>12</v>
      </c>
      <c r="M212" s="80">
        <f t="shared" si="32"/>
        <v>3240</v>
      </c>
      <c r="N212" s="77">
        <v>1.19</v>
      </c>
      <c r="O212" s="79" t="s">
        <v>12</v>
      </c>
      <c r="P212" s="80">
        <f t="shared" si="33"/>
        <v>1190</v>
      </c>
    </row>
    <row r="213" spans="2:16">
      <c r="B213" s="89">
        <v>1.8</v>
      </c>
      <c r="C213" s="90" t="s">
        <v>67</v>
      </c>
      <c r="D213" s="74">
        <f t="shared" si="31"/>
        <v>257.14285714285717</v>
      </c>
      <c r="E213" s="91">
        <v>4.7919999999999997E-2</v>
      </c>
      <c r="F213" s="92">
        <v>1.5279999999999999E-5</v>
      </c>
      <c r="G213" s="88">
        <f t="shared" ref="G213:G228" si="34">E213+F213</f>
        <v>4.7935279999999997E-2</v>
      </c>
      <c r="H213" s="77">
        <v>96.48</v>
      </c>
      <c r="I213" s="79" t="s">
        <v>12</v>
      </c>
      <c r="J213" s="80">
        <f t="shared" si="29"/>
        <v>96480</v>
      </c>
      <c r="K213" s="77">
        <v>3.48</v>
      </c>
      <c r="L213" s="79" t="s">
        <v>12</v>
      </c>
      <c r="M213" s="80">
        <f t="shared" si="32"/>
        <v>3480</v>
      </c>
      <c r="N213" s="77">
        <v>1.3</v>
      </c>
      <c r="O213" s="79" t="s">
        <v>12</v>
      </c>
      <c r="P213" s="80">
        <f t="shared" si="33"/>
        <v>1300</v>
      </c>
    </row>
    <row r="214" spans="2:16">
      <c r="B214" s="89">
        <v>2</v>
      </c>
      <c r="C214" s="90" t="s">
        <v>67</v>
      </c>
      <c r="D214" s="74">
        <f t="shared" si="31"/>
        <v>285.71428571428572</v>
      </c>
      <c r="E214" s="91">
        <v>4.5100000000000001E-2</v>
      </c>
      <c r="F214" s="92">
        <v>1.3869999999999999E-5</v>
      </c>
      <c r="G214" s="88">
        <f t="shared" si="34"/>
        <v>4.511387E-2</v>
      </c>
      <c r="H214" s="77">
        <v>115.01</v>
      </c>
      <c r="I214" s="79" t="s">
        <v>12</v>
      </c>
      <c r="J214" s="80">
        <f t="shared" si="29"/>
        <v>115010</v>
      </c>
      <c r="K214" s="77">
        <v>4.37</v>
      </c>
      <c r="L214" s="79" t="s">
        <v>12</v>
      </c>
      <c r="M214" s="80">
        <f t="shared" si="32"/>
        <v>4370</v>
      </c>
      <c r="N214" s="77">
        <v>1.54</v>
      </c>
      <c r="O214" s="79" t="s">
        <v>12</v>
      </c>
      <c r="P214" s="80">
        <f t="shared" si="33"/>
        <v>1540</v>
      </c>
    </row>
    <row r="215" spans="2:16">
      <c r="B215" s="89">
        <v>2.25</v>
      </c>
      <c r="C215" s="90" t="s">
        <v>67</v>
      </c>
      <c r="D215" s="74">
        <f t="shared" si="31"/>
        <v>321.42857142857144</v>
      </c>
      <c r="E215" s="91">
        <v>4.2279999999999998E-2</v>
      </c>
      <c r="F215" s="92">
        <v>1.2439999999999999E-5</v>
      </c>
      <c r="G215" s="88">
        <f t="shared" si="34"/>
        <v>4.2292440000000001E-2</v>
      </c>
      <c r="H215" s="77">
        <v>139.66999999999999</v>
      </c>
      <c r="I215" s="79" t="s">
        <v>12</v>
      </c>
      <c r="J215" s="80">
        <f t="shared" si="29"/>
        <v>139670</v>
      </c>
      <c r="K215" s="77">
        <v>5.6</v>
      </c>
      <c r="L215" s="79" t="s">
        <v>12</v>
      </c>
      <c r="M215" s="80">
        <f t="shared" si="32"/>
        <v>5600</v>
      </c>
      <c r="N215" s="77">
        <v>1.84</v>
      </c>
      <c r="O215" s="79" t="s">
        <v>12</v>
      </c>
      <c r="P215" s="80">
        <f t="shared" si="33"/>
        <v>1840</v>
      </c>
    </row>
    <row r="216" spans="2:16">
      <c r="B216" s="89">
        <v>2.5</v>
      </c>
      <c r="C216" s="90" t="s">
        <v>67</v>
      </c>
      <c r="D216" s="74">
        <f t="shared" si="31"/>
        <v>357.14285714285717</v>
      </c>
      <c r="E216" s="91">
        <v>4.002E-2</v>
      </c>
      <c r="F216" s="92">
        <v>1.129E-5</v>
      </c>
      <c r="G216" s="88">
        <f t="shared" si="34"/>
        <v>4.0031289999999997E-2</v>
      </c>
      <c r="H216" s="77">
        <v>165.84</v>
      </c>
      <c r="I216" s="79" t="s">
        <v>12</v>
      </c>
      <c r="J216" s="80">
        <f t="shared" si="29"/>
        <v>165840</v>
      </c>
      <c r="K216" s="77">
        <v>6.73</v>
      </c>
      <c r="L216" s="79" t="s">
        <v>12</v>
      </c>
      <c r="M216" s="80">
        <f t="shared" si="32"/>
        <v>6730</v>
      </c>
      <c r="N216" s="77">
        <v>2.17</v>
      </c>
      <c r="O216" s="79" t="s">
        <v>12</v>
      </c>
      <c r="P216" s="80">
        <f t="shared" si="33"/>
        <v>2170</v>
      </c>
    </row>
    <row r="217" spans="2:16">
      <c r="B217" s="89">
        <v>2.75</v>
      </c>
      <c r="C217" s="90" t="s">
        <v>67</v>
      </c>
      <c r="D217" s="74">
        <f t="shared" si="31"/>
        <v>392.85714285714283</v>
      </c>
      <c r="E217" s="91">
        <v>3.8179999999999999E-2</v>
      </c>
      <c r="F217" s="92">
        <v>1.0339999999999999E-5</v>
      </c>
      <c r="G217" s="88">
        <f t="shared" si="34"/>
        <v>3.8190339999999996E-2</v>
      </c>
      <c r="H217" s="77">
        <v>193.39</v>
      </c>
      <c r="I217" s="79" t="s">
        <v>12</v>
      </c>
      <c r="J217" s="80">
        <f t="shared" si="29"/>
        <v>193390</v>
      </c>
      <c r="K217" s="77">
        <v>7.79</v>
      </c>
      <c r="L217" s="79" t="s">
        <v>12</v>
      </c>
      <c r="M217" s="80">
        <f>K217*1000</f>
        <v>7790</v>
      </c>
      <c r="N217" s="77">
        <v>2.5</v>
      </c>
      <c r="O217" s="79" t="s">
        <v>12</v>
      </c>
      <c r="P217" s="80">
        <f t="shared" ref="P217:P219" si="35">N217*1000</f>
        <v>2500</v>
      </c>
    </row>
    <row r="218" spans="2:16">
      <c r="B218" s="89">
        <v>3</v>
      </c>
      <c r="C218" s="90" t="s">
        <v>67</v>
      </c>
      <c r="D218" s="74">
        <f t="shared" si="31"/>
        <v>428.57142857142856</v>
      </c>
      <c r="E218" s="91">
        <v>3.6650000000000002E-2</v>
      </c>
      <c r="F218" s="92">
        <v>9.5410000000000006E-6</v>
      </c>
      <c r="G218" s="88">
        <f t="shared" si="34"/>
        <v>3.6659541000000004E-2</v>
      </c>
      <c r="H218" s="77">
        <v>222.17</v>
      </c>
      <c r="I218" s="79" t="s">
        <v>12</v>
      </c>
      <c r="J218" s="80">
        <f t="shared" si="29"/>
        <v>222170</v>
      </c>
      <c r="K218" s="77">
        <v>8.8000000000000007</v>
      </c>
      <c r="L218" s="79" t="s">
        <v>12</v>
      </c>
      <c r="M218" s="80">
        <f t="shared" ref="M218:M228" si="36">K218*1000</f>
        <v>8800</v>
      </c>
      <c r="N218" s="77">
        <v>2.84</v>
      </c>
      <c r="O218" s="79" t="s">
        <v>12</v>
      </c>
      <c r="P218" s="80">
        <f t="shared" si="35"/>
        <v>2840</v>
      </c>
    </row>
    <row r="219" spans="2:16">
      <c r="B219" s="89">
        <v>3.25</v>
      </c>
      <c r="C219" s="90" t="s">
        <v>67</v>
      </c>
      <c r="D219" s="74">
        <f t="shared" si="31"/>
        <v>464.28571428571428</v>
      </c>
      <c r="E219" s="91">
        <v>3.5360000000000003E-2</v>
      </c>
      <c r="F219" s="92">
        <v>8.8610000000000004E-6</v>
      </c>
      <c r="G219" s="88">
        <f t="shared" si="34"/>
        <v>3.5368861000000001E-2</v>
      </c>
      <c r="H219" s="77">
        <v>252.08</v>
      </c>
      <c r="I219" s="79" t="s">
        <v>12</v>
      </c>
      <c r="J219" s="80">
        <f t="shared" si="29"/>
        <v>252080</v>
      </c>
      <c r="K219" s="77">
        <v>9.7799999999999994</v>
      </c>
      <c r="L219" s="79" t="s">
        <v>12</v>
      </c>
      <c r="M219" s="80">
        <f t="shared" si="36"/>
        <v>9780</v>
      </c>
      <c r="N219" s="77">
        <v>3.19</v>
      </c>
      <c r="O219" s="79" t="s">
        <v>12</v>
      </c>
      <c r="P219" s="80">
        <f t="shared" si="35"/>
        <v>3190</v>
      </c>
    </row>
    <row r="220" spans="2:16">
      <c r="B220" s="89">
        <v>3.5</v>
      </c>
      <c r="C220" s="90" t="s">
        <v>67</v>
      </c>
      <c r="D220" s="74">
        <f t="shared" si="31"/>
        <v>500</v>
      </c>
      <c r="E220" s="91">
        <v>3.4270000000000002E-2</v>
      </c>
      <c r="F220" s="92">
        <v>8.2749999999999995E-6</v>
      </c>
      <c r="G220" s="88">
        <f t="shared" si="34"/>
        <v>3.4278275000000004E-2</v>
      </c>
      <c r="H220" s="77">
        <v>283.01</v>
      </c>
      <c r="I220" s="79" t="s">
        <v>12</v>
      </c>
      <c r="J220" s="80">
        <f t="shared" si="29"/>
        <v>283010</v>
      </c>
      <c r="K220" s="77">
        <v>10.73</v>
      </c>
      <c r="L220" s="79" t="s">
        <v>12</v>
      </c>
      <c r="M220" s="80">
        <f t="shared" si="36"/>
        <v>10730</v>
      </c>
      <c r="N220" s="77">
        <v>3.54</v>
      </c>
      <c r="O220" s="79" t="s">
        <v>12</v>
      </c>
      <c r="P220" s="80">
        <f>N220*1000</f>
        <v>3540</v>
      </c>
    </row>
    <row r="221" spans="2:16">
      <c r="B221" s="89">
        <v>3.75</v>
      </c>
      <c r="C221" s="90" t="s">
        <v>67</v>
      </c>
      <c r="D221" s="74">
        <f t="shared" si="31"/>
        <v>535.71428571428567</v>
      </c>
      <c r="E221" s="91">
        <v>3.3329999999999999E-2</v>
      </c>
      <c r="F221" s="92">
        <v>7.763E-6</v>
      </c>
      <c r="G221" s="88">
        <f t="shared" si="34"/>
        <v>3.3337762999999999E-2</v>
      </c>
      <c r="H221" s="77">
        <v>314.87</v>
      </c>
      <c r="I221" s="79" t="s">
        <v>12</v>
      </c>
      <c r="J221" s="80">
        <f t="shared" si="29"/>
        <v>314870</v>
      </c>
      <c r="K221" s="77">
        <v>11.65</v>
      </c>
      <c r="L221" s="79" t="s">
        <v>12</v>
      </c>
      <c r="M221" s="80">
        <f t="shared" si="36"/>
        <v>11650</v>
      </c>
      <c r="N221" s="77">
        <v>3.9</v>
      </c>
      <c r="O221" s="79" t="s">
        <v>12</v>
      </c>
      <c r="P221" s="80">
        <f t="shared" ref="P221:P228" si="37">N221*1000</f>
        <v>3900</v>
      </c>
    </row>
    <row r="222" spans="2:16">
      <c r="B222" s="89">
        <v>4</v>
      </c>
      <c r="C222" s="90" t="s">
        <v>67</v>
      </c>
      <c r="D222" s="74">
        <f t="shared" si="31"/>
        <v>571.42857142857144</v>
      </c>
      <c r="E222" s="91">
        <v>3.2509999999999997E-2</v>
      </c>
      <c r="F222" s="92">
        <v>7.3130000000000001E-6</v>
      </c>
      <c r="G222" s="88">
        <f t="shared" si="34"/>
        <v>3.2517312999999999E-2</v>
      </c>
      <c r="H222" s="77">
        <v>347.58</v>
      </c>
      <c r="I222" s="79" t="s">
        <v>12</v>
      </c>
      <c r="J222" s="80">
        <f t="shared" si="29"/>
        <v>347580</v>
      </c>
      <c r="K222" s="77">
        <v>12.55</v>
      </c>
      <c r="L222" s="79" t="s">
        <v>12</v>
      </c>
      <c r="M222" s="80">
        <f t="shared" si="36"/>
        <v>12550</v>
      </c>
      <c r="N222" s="77">
        <v>4.26</v>
      </c>
      <c r="O222" s="79" t="s">
        <v>12</v>
      </c>
      <c r="P222" s="80">
        <f t="shared" si="37"/>
        <v>4260</v>
      </c>
    </row>
    <row r="223" spans="2:16">
      <c r="B223" s="89">
        <v>4.5</v>
      </c>
      <c r="C223" s="90" t="s">
        <v>67</v>
      </c>
      <c r="D223" s="74">
        <f t="shared" si="31"/>
        <v>642.85714285714289</v>
      </c>
      <c r="E223" s="91">
        <v>3.1179999999999999E-2</v>
      </c>
      <c r="F223" s="92">
        <v>6.5579999999999997E-6</v>
      </c>
      <c r="G223" s="88">
        <f t="shared" si="34"/>
        <v>3.1186558E-2</v>
      </c>
      <c r="H223" s="77">
        <v>415.22</v>
      </c>
      <c r="I223" s="79" t="s">
        <v>12</v>
      </c>
      <c r="J223" s="80">
        <f t="shared" si="29"/>
        <v>415220</v>
      </c>
      <c r="K223" s="77">
        <v>15.81</v>
      </c>
      <c r="L223" s="79" t="s">
        <v>12</v>
      </c>
      <c r="M223" s="80">
        <f t="shared" si="36"/>
        <v>15810</v>
      </c>
      <c r="N223" s="77">
        <v>5</v>
      </c>
      <c r="O223" s="79" t="s">
        <v>12</v>
      </c>
      <c r="P223" s="80">
        <f t="shared" si="37"/>
        <v>5000</v>
      </c>
    </row>
    <row r="224" spans="2:16">
      <c r="B224" s="89">
        <v>5</v>
      </c>
      <c r="C224" s="90" t="s">
        <v>67</v>
      </c>
      <c r="D224" s="74">
        <f t="shared" si="31"/>
        <v>714.28571428571433</v>
      </c>
      <c r="E224" s="91">
        <v>3.014E-2</v>
      </c>
      <c r="F224" s="92">
        <v>5.9479999999999996E-6</v>
      </c>
      <c r="G224" s="88">
        <f t="shared" si="34"/>
        <v>3.0145947999999999E-2</v>
      </c>
      <c r="H224" s="77">
        <v>485.48</v>
      </c>
      <c r="I224" s="79" t="s">
        <v>12</v>
      </c>
      <c r="J224" s="80">
        <f t="shared" si="29"/>
        <v>485480</v>
      </c>
      <c r="K224" s="77">
        <v>18.7</v>
      </c>
      <c r="L224" s="79" t="s">
        <v>12</v>
      </c>
      <c r="M224" s="80">
        <f t="shared" si="36"/>
        <v>18700</v>
      </c>
      <c r="N224" s="77">
        <v>5.75</v>
      </c>
      <c r="O224" s="79" t="s">
        <v>12</v>
      </c>
      <c r="P224" s="80">
        <f t="shared" si="37"/>
        <v>5750</v>
      </c>
    </row>
    <row r="225" spans="1:16">
      <c r="B225" s="89">
        <v>5.5</v>
      </c>
      <c r="C225" s="90" t="s">
        <v>67</v>
      </c>
      <c r="D225" s="74">
        <f t="shared" si="31"/>
        <v>785.71428571428567</v>
      </c>
      <c r="E225" s="91">
        <v>2.9309999999999999E-2</v>
      </c>
      <c r="F225" s="92">
        <v>5.4450000000000004E-6</v>
      </c>
      <c r="G225" s="88">
        <f t="shared" si="34"/>
        <v>2.9315444999999999E-2</v>
      </c>
      <c r="H225" s="77">
        <v>557.94000000000005</v>
      </c>
      <c r="I225" s="79" t="s">
        <v>12</v>
      </c>
      <c r="J225" s="80">
        <f t="shared" si="29"/>
        <v>557940</v>
      </c>
      <c r="K225" s="77">
        <v>21.35</v>
      </c>
      <c r="L225" s="79" t="s">
        <v>12</v>
      </c>
      <c r="M225" s="80">
        <f t="shared" si="36"/>
        <v>21350</v>
      </c>
      <c r="N225" s="77">
        <v>6.49</v>
      </c>
      <c r="O225" s="79" t="s">
        <v>12</v>
      </c>
      <c r="P225" s="80">
        <f t="shared" si="37"/>
        <v>6490</v>
      </c>
    </row>
    <row r="226" spans="1:16">
      <c r="B226" s="89">
        <v>6</v>
      </c>
      <c r="C226" s="90" t="s">
        <v>67</v>
      </c>
      <c r="D226" s="74">
        <f t="shared" si="31"/>
        <v>857.14285714285711</v>
      </c>
      <c r="E226" s="91">
        <v>2.8649999999999998E-2</v>
      </c>
      <c r="F226" s="92">
        <v>5.023E-6</v>
      </c>
      <c r="G226" s="88">
        <f t="shared" si="34"/>
        <v>2.8655022999999998E-2</v>
      </c>
      <c r="H226" s="77">
        <v>632.25</v>
      </c>
      <c r="I226" s="79" t="s">
        <v>12</v>
      </c>
      <c r="J226" s="80">
        <f t="shared" si="29"/>
        <v>632250</v>
      </c>
      <c r="K226" s="77">
        <v>23.82</v>
      </c>
      <c r="L226" s="79" t="s">
        <v>12</v>
      </c>
      <c r="M226" s="80">
        <f t="shared" si="36"/>
        <v>23820</v>
      </c>
      <c r="N226" s="77">
        <v>7.24</v>
      </c>
      <c r="O226" s="79" t="s">
        <v>12</v>
      </c>
      <c r="P226" s="80">
        <f t="shared" si="37"/>
        <v>7240</v>
      </c>
    </row>
    <row r="227" spans="1:16">
      <c r="B227" s="89">
        <v>6.5</v>
      </c>
      <c r="C227" s="90" t="s">
        <v>67</v>
      </c>
      <c r="D227" s="74">
        <f t="shared" si="31"/>
        <v>928.57142857142856</v>
      </c>
      <c r="E227" s="91">
        <v>2.811E-2</v>
      </c>
      <c r="F227" s="92">
        <v>4.6639999999999997E-6</v>
      </c>
      <c r="G227" s="88">
        <f t="shared" si="34"/>
        <v>2.8114664000000001E-2</v>
      </c>
      <c r="H227" s="77">
        <v>708.14</v>
      </c>
      <c r="I227" s="79" t="s">
        <v>12</v>
      </c>
      <c r="J227" s="80">
        <f t="shared" si="29"/>
        <v>708140</v>
      </c>
      <c r="K227" s="77">
        <v>26.15</v>
      </c>
      <c r="L227" s="79" t="s">
        <v>12</v>
      </c>
      <c r="M227" s="80">
        <f t="shared" si="36"/>
        <v>26150</v>
      </c>
      <c r="N227" s="77">
        <v>7.99</v>
      </c>
      <c r="O227" s="79" t="s">
        <v>12</v>
      </c>
      <c r="P227" s="80">
        <f t="shared" si="37"/>
        <v>7990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31"/>
        <v>1000</v>
      </c>
      <c r="E228" s="91">
        <v>2.7660000000000001E-2</v>
      </c>
      <c r="F228" s="92">
        <v>4.3540000000000002E-6</v>
      </c>
      <c r="G228" s="88">
        <f t="shared" si="34"/>
        <v>2.7664354000000002E-2</v>
      </c>
      <c r="H228" s="77">
        <v>785.38</v>
      </c>
      <c r="I228" s="79" t="s">
        <v>12</v>
      </c>
      <c r="J228" s="80">
        <f t="shared" si="29"/>
        <v>785380</v>
      </c>
      <c r="K228" s="77">
        <v>28.37</v>
      </c>
      <c r="L228" s="79" t="s">
        <v>12</v>
      </c>
      <c r="M228" s="80">
        <f t="shared" si="36"/>
        <v>28370</v>
      </c>
      <c r="N228" s="77">
        <v>8.73</v>
      </c>
      <c r="O228" s="79" t="s">
        <v>12</v>
      </c>
      <c r="P228" s="80">
        <f t="shared" si="37"/>
        <v>8730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tabSelected="1" zoomScale="70" zoomScaleNormal="70" workbookViewId="0">
      <selection activeCell="T13" sqref="T1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srim7Be_Havar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226</v>
      </c>
      <c r="D6" s="21" t="s">
        <v>32</v>
      </c>
      <c r="F6" s="27" t="s">
        <v>4</v>
      </c>
      <c r="G6" s="28">
        <v>6</v>
      </c>
      <c r="H6" s="28">
        <v>0.96</v>
      </c>
      <c r="I6" s="29">
        <v>0.2</v>
      </c>
      <c r="J6" s="4">
        <v>1</v>
      </c>
      <c r="K6" s="30">
        <v>82.997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225</v>
      </c>
      <c r="F7" s="32" t="s">
        <v>227</v>
      </c>
      <c r="G7" s="33">
        <v>24</v>
      </c>
      <c r="H7" s="33">
        <v>22.29</v>
      </c>
      <c r="I7" s="34">
        <v>20.010000000000002</v>
      </c>
      <c r="J7" s="4">
        <v>2</v>
      </c>
      <c r="K7" s="35">
        <v>829.97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8.3000000000000007</v>
      </c>
      <c r="D8" s="38" t="s">
        <v>9</v>
      </c>
      <c r="F8" s="32" t="s">
        <v>228</v>
      </c>
      <c r="G8" s="33">
        <v>25</v>
      </c>
      <c r="H8" s="33">
        <v>1.69</v>
      </c>
      <c r="I8" s="34">
        <v>1.6</v>
      </c>
      <c r="J8" s="4">
        <v>3</v>
      </c>
      <c r="K8" s="35">
        <v>829.97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8.6303999999999992E+22</v>
      </c>
      <c r="D9" s="21" t="s">
        <v>10</v>
      </c>
      <c r="F9" s="32" t="s">
        <v>229</v>
      </c>
      <c r="G9" s="33">
        <v>26</v>
      </c>
      <c r="H9" s="33">
        <v>18.11</v>
      </c>
      <c r="I9" s="34">
        <v>17.47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 t="s">
        <v>230</v>
      </c>
      <c r="G10" s="33">
        <v>27</v>
      </c>
      <c r="H10" s="33">
        <v>41.78</v>
      </c>
      <c r="I10" s="34">
        <v>42.52</v>
      </c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 t="s">
        <v>231</v>
      </c>
      <c r="G11" s="33">
        <v>28</v>
      </c>
      <c r="H11" s="33">
        <v>12.83</v>
      </c>
      <c r="I11" s="34">
        <v>13</v>
      </c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108</v>
      </c>
      <c r="F12" s="32" t="s">
        <v>232</v>
      </c>
      <c r="G12" s="33">
        <v>42</v>
      </c>
      <c r="H12" s="33">
        <v>1.45</v>
      </c>
      <c r="I12" s="34">
        <v>2.4</v>
      </c>
      <c r="J12" s="4">
        <v>7</v>
      </c>
      <c r="K12" s="35">
        <v>96.168000000000006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110</v>
      </c>
      <c r="F13" s="49" t="s">
        <v>233</v>
      </c>
      <c r="G13" s="50">
        <v>74</v>
      </c>
      <c r="H13" s="50">
        <v>0.88</v>
      </c>
      <c r="I13" s="51">
        <v>2.79</v>
      </c>
      <c r="J13" s="4">
        <v>8</v>
      </c>
      <c r="K13" s="52">
        <v>3.3420999999999998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172</v>
      </c>
      <c r="C14" s="102"/>
      <c r="D14" s="21" t="s">
        <v>173</v>
      </c>
      <c r="E14" s="25"/>
      <c r="F14" s="25"/>
      <c r="G14" s="25"/>
      <c r="H14" s="106">
        <f>SUM(H6:H13)</f>
        <v>99.99</v>
      </c>
      <c r="I14" s="106">
        <f>SUM(I6:I13)</f>
        <v>99.990000000000023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9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116" t="s">
        <v>234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88" t="s">
        <v>58</v>
      </c>
      <c r="E18" s="190" t="s">
        <v>59</v>
      </c>
      <c r="F18" s="191"/>
      <c r="G18" s="192"/>
      <c r="H18" s="71" t="s">
        <v>60</v>
      </c>
      <c r="I18" s="25"/>
      <c r="J18" s="188" t="s">
        <v>61</v>
      </c>
      <c r="K18" s="71" t="s">
        <v>62</v>
      </c>
      <c r="L18" s="73"/>
      <c r="M18" s="188" t="s">
        <v>61</v>
      </c>
      <c r="N18" s="71" t="s">
        <v>62</v>
      </c>
      <c r="O18" s="25"/>
      <c r="P18" s="188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1.108E-2</v>
      </c>
      <c r="F20" s="87">
        <v>3.7179999999999998E-2</v>
      </c>
      <c r="G20" s="88">
        <f>E20+F20</f>
        <v>4.8259999999999997E-2</v>
      </c>
      <c r="H20" s="84">
        <v>5</v>
      </c>
      <c r="I20" s="85" t="s">
        <v>64</v>
      </c>
      <c r="J20" s="97">
        <f>H20/1000/10</f>
        <v>5.0000000000000001E-4</v>
      </c>
      <c r="K20" s="84">
        <v>8</v>
      </c>
      <c r="L20" s="85" t="s">
        <v>64</v>
      </c>
      <c r="M20" s="97">
        <f t="shared" ref="M20:M83" si="0">K20/1000/10</f>
        <v>8.0000000000000004E-4</v>
      </c>
      <c r="N20" s="84">
        <v>6</v>
      </c>
      <c r="O20" s="85" t="s">
        <v>64</v>
      </c>
      <c r="P20" s="97">
        <f t="shared" ref="P20:P83" si="1">N20/1000/10</f>
        <v>6.0000000000000006E-4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1.184E-2</v>
      </c>
      <c r="F21" s="92">
        <v>3.9379999999999998E-2</v>
      </c>
      <c r="G21" s="88">
        <f t="shared" ref="G21:G84" si="3">E21+F21</f>
        <v>5.1220000000000002E-2</v>
      </c>
      <c r="H21" s="89">
        <v>5</v>
      </c>
      <c r="I21" s="90" t="s">
        <v>64</v>
      </c>
      <c r="J21" s="74">
        <f t="shared" ref="J21:J84" si="4">H21/1000/10</f>
        <v>5.0000000000000001E-4</v>
      </c>
      <c r="K21" s="89">
        <v>9</v>
      </c>
      <c r="L21" s="90" t="s">
        <v>64</v>
      </c>
      <c r="M21" s="74">
        <f t="shared" si="0"/>
        <v>8.9999999999999998E-4</v>
      </c>
      <c r="N21" s="89">
        <v>6</v>
      </c>
      <c r="O21" s="90" t="s">
        <v>64</v>
      </c>
      <c r="P21" s="74">
        <f t="shared" si="1"/>
        <v>6.0000000000000006E-4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1.256E-2</v>
      </c>
      <c r="F22" s="92">
        <v>4.138E-2</v>
      </c>
      <c r="G22" s="88">
        <f t="shared" si="3"/>
        <v>5.3940000000000002E-2</v>
      </c>
      <c r="H22" s="89">
        <v>6</v>
      </c>
      <c r="I22" s="90" t="s">
        <v>64</v>
      </c>
      <c r="J22" s="74">
        <f t="shared" si="4"/>
        <v>6.0000000000000006E-4</v>
      </c>
      <c r="K22" s="89">
        <v>9</v>
      </c>
      <c r="L22" s="90" t="s">
        <v>64</v>
      </c>
      <c r="M22" s="74">
        <f t="shared" si="0"/>
        <v>8.9999999999999998E-4</v>
      </c>
      <c r="N22" s="89">
        <v>7</v>
      </c>
      <c r="O22" s="90" t="s">
        <v>64</v>
      </c>
      <c r="P22" s="74">
        <f t="shared" si="1"/>
        <v>6.9999999999999999E-4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1.324E-2</v>
      </c>
      <c r="F23" s="92">
        <v>4.3209999999999998E-2</v>
      </c>
      <c r="G23" s="88">
        <f t="shared" si="3"/>
        <v>5.645E-2</v>
      </c>
      <c r="H23" s="89">
        <v>6</v>
      </c>
      <c r="I23" s="90" t="s">
        <v>64</v>
      </c>
      <c r="J23" s="74">
        <f t="shared" si="4"/>
        <v>6.0000000000000006E-4</v>
      </c>
      <c r="K23" s="89">
        <v>10</v>
      </c>
      <c r="L23" s="90" t="s">
        <v>64</v>
      </c>
      <c r="M23" s="74">
        <f t="shared" si="0"/>
        <v>1E-3</v>
      </c>
      <c r="N23" s="89">
        <v>7</v>
      </c>
      <c r="O23" s="90" t="s">
        <v>64</v>
      </c>
      <c r="P23" s="74">
        <f t="shared" si="1"/>
        <v>6.9999999999999999E-4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1.389E-2</v>
      </c>
      <c r="F24" s="92">
        <v>4.4909999999999999E-2</v>
      </c>
      <c r="G24" s="88">
        <f t="shared" si="3"/>
        <v>5.8799999999999998E-2</v>
      </c>
      <c r="H24" s="89">
        <v>6</v>
      </c>
      <c r="I24" s="90" t="s">
        <v>64</v>
      </c>
      <c r="J24" s="74">
        <f t="shared" si="4"/>
        <v>6.0000000000000006E-4</v>
      </c>
      <c r="K24" s="89">
        <v>10</v>
      </c>
      <c r="L24" s="90" t="s">
        <v>64</v>
      </c>
      <c r="M24" s="74">
        <f t="shared" si="0"/>
        <v>1E-3</v>
      </c>
      <c r="N24" s="89">
        <v>8</v>
      </c>
      <c r="O24" s="90" t="s">
        <v>64</v>
      </c>
      <c r="P24" s="74">
        <f t="shared" si="1"/>
        <v>8.0000000000000004E-4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1.451E-2</v>
      </c>
      <c r="F25" s="92">
        <v>4.6489999999999997E-2</v>
      </c>
      <c r="G25" s="88">
        <f t="shared" si="3"/>
        <v>6.0999999999999999E-2</v>
      </c>
      <c r="H25" s="89">
        <v>7</v>
      </c>
      <c r="I25" s="90" t="s">
        <v>64</v>
      </c>
      <c r="J25" s="74">
        <f t="shared" si="4"/>
        <v>6.9999999999999999E-4</v>
      </c>
      <c r="K25" s="89">
        <v>11</v>
      </c>
      <c r="L25" s="90" t="s">
        <v>64</v>
      </c>
      <c r="M25" s="74">
        <f t="shared" si="0"/>
        <v>1.0999999999999998E-3</v>
      </c>
      <c r="N25" s="89">
        <v>8</v>
      </c>
      <c r="O25" s="90" t="s">
        <v>64</v>
      </c>
      <c r="P25" s="74">
        <f t="shared" si="1"/>
        <v>8.0000000000000004E-4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1.5100000000000001E-2</v>
      </c>
      <c r="F26" s="92">
        <v>4.7969999999999999E-2</v>
      </c>
      <c r="G26" s="88">
        <f t="shared" si="3"/>
        <v>6.3070000000000001E-2</v>
      </c>
      <c r="H26" s="89">
        <v>7</v>
      </c>
      <c r="I26" s="90" t="s">
        <v>64</v>
      </c>
      <c r="J26" s="74">
        <f t="shared" si="4"/>
        <v>6.9999999999999999E-4</v>
      </c>
      <c r="K26" s="89">
        <v>11</v>
      </c>
      <c r="L26" s="90" t="s">
        <v>64</v>
      </c>
      <c r="M26" s="74">
        <f t="shared" si="0"/>
        <v>1.0999999999999998E-3</v>
      </c>
      <c r="N26" s="89">
        <v>8</v>
      </c>
      <c r="O26" s="90" t="s">
        <v>64</v>
      </c>
      <c r="P26" s="74">
        <f t="shared" si="1"/>
        <v>8.0000000000000004E-4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1.567E-2</v>
      </c>
      <c r="F27" s="92">
        <v>4.9360000000000001E-2</v>
      </c>
      <c r="G27" s="88">
        <f t="shared" si="3"/>
        <v>6.5030000000000004E-2</v>
      </c>
      <c r="H27" s="89">
        <v>7</v>
      </c>
      <c r="I27" s="90" t="s">
        <v>64</v>
      </c>
      <c r="J27" s="74">
        <f t="shared" si="4"/>
        <v>6.9999999999999999E-4</v>
      </c>
      <c r="K27" s="89">
        <v>12</v>
      </c>
      <c r="L27" s="90" t="s">
        <v>64</v>
      </c>
      <c r="M27" s="74">
        <f t="shared" si="0"/>
        <v>1.2000000000000001E-3</v>
      </c>
      <c r="N27" s="89">
        <v>9</v>
      </c>
      <c r="O27" s="90" t="s">
        <v>64</v>
      </c>
      <c r="P27" s="74">
        <f t="shared" si="1"/>
        <v>8.9999999999999998E-4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1.6219999999999998E-2</v>
      </c>
      <c r="F28" s="92">
        <v>5.067E-2</v>
      </c>
      <c r="G28" s="88">
        <f t="shared" si="3"/>
        <v>6.6890000000000005E-2</v>
      </c>
      <c r="H28" s="89">
        <v>7</v>
      </c>
      <c r="I28" s="90" t="s">
        <v>64</v>
      </c>
      <c r="J28" s="74">
        <f t="shared" si="4"/>
        <v>6.9999999999999999E-4</v>
      </c>
      <c r="K28" s="89">
        <v>12</v>
      </c>
      <c r="L28" s="90" t="s">
        <v>64</v>
      </c>
      <c r="M28" s="74">
        <f t="shared" si="0"/>
        <v>1.2000000000000001E-3</v>
      </c>
      <c r="N28" s="89">
        <v>9</v>
      </c>
      <c r="O28" s="90" t="s">
        <v>64</v>
      </c>
      <c r="P28" s="74">
        <f t="shared" si="1"/>
        <v>8.9999999999999998E-4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1.6750000000000001E-2</v>
      </c>
      <c r="F29" s="92">
        <v>5.1909999999999998E-2</v>
      </c>
      <c r="G29" s="88">
        <f t="shared" si="3"/>
        <v>6.8659999999999999E-2</v>
      </c>
      <c r="H29" s="89">
        <v>8</v>
      </c>
      <c r="I29" s="90" t="s">
        <v>64</v>
      </c>
      <c r="J29" s="74">
        <f t="shared" si="4"/>
        <v>8.0000000000000004E-4</v>
      </c>
      <c r="K29" s="89">
        <v>13</v>
      </c>
      <c r="L29" s="90" t="s">
        <v>64</v>
      </c>
      <c r="M29" s="74">
        <f t="shared" si="0"/>
        <v>1.2999999999999999E-3</v>
      </c>
      <c r="N29" s="89">
        <v>9</v>
      </c>
      <c r="O29" s="90" t="s">
        <v>64</v>
      </c>
      <c r="P29" s="74">
        <f t="shared" si="1"/>
        <v>8.9999999999999998E-4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1.7270000000000001E-2</v>
      </c>
      <c r="F30" s="92">
        <v>5.3080000000000002E-2</v>
      </c>
      <c r="G30" s="88">
        <f t="shared" si="3"/>
        <v>7.0349999999999996E-2</v>
      </c>
      <c r="H30" s="89">
        <v>8</v>
      </c>
      <c r="I30" s="90" t="s">
        <v>64</v>
      </c>
      <c r="J30" s="74">
        <f t="shared" si="4"/>
        <v>8.0000000000000004E-4</v>
      </c>
      <c r="K30" s="89">
        <v>13</v>
      </c>
      <c r="L30" s="90" t="s">
        <v>64</v>
      </c>
      <c r="M30" s="74">
        <f t="shared" si="0"/>
        <v>1.2999999999999999E-3</v>
      </c>
      <c r="N30" s="89">
        <v>10</v>
      </c>
      <c r="O30" s="90" t="s">
        <v>64</v>
      </c>
      <c r="P30" s="74">
        <f t="shared" si="1"/>
        <v>1E-3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1.7770000000000001E-2</v>
      </c>
      <c r="F31" s="92">
        <v>5.4190000000000002E-2</v>
      </c>
      <c r="G31" s="88">
        <f t="shared" si="3"/>
        <v>7.1959999999999996E-2</v>
      </c>
      <c r="H31" s="89">
        <v>8</v>
      </c>
      <c r="I31" s="90" t="s">
        <v>64</v>
      </c>
      <c r="J31" s="74">
        <f t="shared" si="4"/>
        <v>8.0000000000000004E-4</v>
      </c>
      <c r="K31" s="89">
        <v>14</v>
      </c>
      <c r="L31" s="90" t="s">
        <v>64</v>
      </c>
      <c r="M31" s="74">
        <f t="shared" si="0"/>
        <v>1.4E-3</v>
      </c>
      <c r="N31" s="89">
        <v>10</v>
      </c>
      <c r="O31" s="90" t="s">
        <v>64</v>
      </c>
      <c r="P31" s="74">
        <f t="shared" si="1"/>
        <v>1E-3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1.873E-2</v>
      </c>
      <c r="F32" s="92">
        <v>5.6270000000000001E-2</v>
      </c>
      <c r="G32" s="88">
        <f t="shared" si="3"/>
        <v>7.4999999999999997E-2</v>
      </c>
      <c r="H32" s="89">
        <v>9</v>
      </c>
      <c r="I32" s="90" t="s">
        <v>64</v>
      </c>
      <c r="J32" s="74">
        <f t="shared" si="4"/>
        <v>8.9999999999999998E-4</v>
      </c>
      <c r="K32" s="89">
        <v>14</v>
      </c>
      <c r="L32" s="90" t="s">
        <v>64</v>
      </c>
      <c r="M32" s="74">
        <f t="shared" si="0"/>
        <v>1.4E-3</v>
      </c>
      <c r="N32" s="89">
        <v>11</v>
      </c>
      <c r="O32" s="90" t="s">
        <v>64</v>
      </c>
      <c r="P32" s="74">
        <f t="shared" si="1"/>
        <v>1.0999999999999998E-3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1.9859999999999999E-2</v>
      </c>
      <c r="F33" s="92">
        <v>5.8619999999999998E-2</v>
      </c>
      <c r="G33" s="88">
        <f t="shared" si="3"/>
        <v>7.8479999999999994E-2</v>
      </c>
      <c r="H33" s="89">
        <v>10</v>
      </c>
      <c r="I33" s="90" t="s">
        <v>64</v>
      </c>
      <c r="J33" s="74">
        <f t="shared" si="4"/>
        <v>1E-3</v>
      </c>
      <c r="K33" s="89">
        <v>15</v>
      </c>
      <c r="L33" s="90" t="s">
        <v>64</v>
      </c>
      <c r="M33" s="74">
        <f t="shared" si="0"/>
        <v>1.5E-3</v>
      </c>
      <c r="N33" s="89">
        <v>11</v>
      </c>
      <c r="O33" s="90" t="s">
        <v>64</v>
      </c>
      <c r="P33" s="74">
        <f t="shared" si="1"/>
        <v>1.0999999999999998E-3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2.094E-2</v>
      </c>
      <c r="F34" s="92">
        <v>6.0740000000000002E-2</v>
      </c>
      <c r="G34" s="88">
        <f t="shared" si="3"/>
        <v>8.1680000000000003E-2</v>
      </c>
      <c r="H34" s="89">
        <v>10</v>
      </c>
      <c r="I34" s="90" t="s">
        <v>64</v>
      </c>
      <c r="J34" s="74">
        <f t="shared" si="4"/>
        <v>1E-3</v>
      </c>
      <c r="K34" s="89">
        <v>16</v>
      </c>
      <c r="L34" s="90" t="s">
        <v>64</v>
      </c>
      <c r="M34" s="74">
        <f t="shared" si="0"/>
        <v>1.6000000000000001E-3</v>
      </c>
      <c r="N34" s="89">
        <v>12</v>
      </c>
      <c r="O34" s="90" t="s">
        <v>64</v>
      </c>
      <c r="P34" s="74">
        <f t="shared" si="1"/>
        <v>1.2000000000000001E-3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2.196E-2</v>
      </c>
      <c r="F35" s="92">
        <v>6.268E-2</v>
      </c>
      <c r="G35" s="88">
        <f t="shared" si="3"/>
        <v>8.4639999999999993E-2</v>
      </c>
      <c r="H35" s="89">
        <v>11</v>
      </c>
      <c r="I35" s="90" t="s">
        <v>64</v>
      </c>
      <c r="J35" s="74">
        <f t="shared" si="4"/>
        <v>1.0999999999999998E-3</v>
      </c>
      <c r="K35" s="89">
        <v>17</v>
      </c>
      <c r="L35" s="90" t="s">
        <v>64</v>
      </c>
      <c r="M35" s="74">
        <f t="shared" si="0"/>
        <v>1.7000000000000001E-3</v>
      </c>
      <c r="N35" s="89">
        <v>13</v>
      </c>
      <c r="O35" s="90" t="s">
        <v>64</v>
      </c>
      <c r="P35" s="74">
        <f t="shared" si="1"/>
        <v>1.2999999999999999E-3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2.2939999999999999E-2</v>
      </c>
      <c r="F36" s="92">
        <v>6.4449999999999993E-2</v>
      </c>
      <c r="G36" s="88">
        <f t="shared" si="3"/>
        <v>8.7389999999999995E-2</v>
      </c>
      <c r="H36" s="89">
        <v>12</v>
      </c>
      <c r="I36" s="90" t="s">
        <v>64</v>
      </c>
      <c r="J36" s="74">
        <f t="shared" si="4"/>
        <v>1.2000000000000001E-3</v>
      </c>
      <c r="K36" s="89">
        <v>18</v>
      </c>
      <c r="L36" s="90" t="s">
        <v>64</v>
      </c>
      <c r="M36" s="74">
        <f t="shared" si="0"/>
        <v>1.8E-3</v>
      </c>
      <c r="N36" s="89">
        <v>13</v>
      </c>
      <c r="O36" s="90" t="s">
        <v>64</v>
      </c>
      <c r="P36" s="74">
        <f t="shared" si="1"/>
        <v>1.2999999999999999E-3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2.3869999999999999E-2</v>
      </c>
      <c r="F37" s="92">
        <v>6.608E-2</v>
      </c>
      <c r="G37" s="88">
        <f t="shared" si="3"/>
        <v>8.9950000000000002E-2</v>
      </c>
      <c r="H37" s="89">
        <v>12</v>
      </c>
      <c r="I37" s="90" t="s">
        <v>64</v>
      </c>
      <c r="J37" s="74">
        <f t="shared" si="4"/>
        <v>1.2000000000000001E-3</v>
      </c>
      <c r="K37" s="89">
        <v>19</v>
      </c>
      <c r="L37" s="90" t="s">
        <v>64</v>
      </c>
      <c r="M37" s="74">
        <f t="shared" si="0"/>
        <v>1.9E-3</v>
      </c>
      <c r="N37" s="89">
        <v>14</v>
      </c>
      <c r="O37" s="90" t="s">
        <v>64</v>
      </c>
      <c r="P37" s="74">
        <f t="shared" si="1"/>
        <v>1.4E-3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2.477E-2</v>
      </c>
      <c r="F38" s="92">
        <v>6.7599999999999993E-2</v>
      </c>
      <c r="G38" s="88">
        <f t="shared" si="3"/>
        <v>9.2369999999999994E-2</v>
      </c>
      <c r="H38" s="89">
        <v>13</v>
      </c>
      <c r="I38" s="90" t="s">
        <v>64</v>
      </c>
      <c r="J38" s="74">
        <f t="shared" si="4"/>
        <v>1.2999999999999999E-3</v>
      </c>
      <c r="K38" s="89">
        <v>20</v>
      </c>
      <c r="L38" s="90" t="s">
        <v>64</v>
      </c>
      <c r="M38" s="74">
        <f t="shared" si="0"/>
        <v>2E-3</v>
      </c>
      <c r="N38" s="89">
        <v>15</v>
      </c>
      <c r="O38" s="90" t="s">
        <v>64</v>
      </c>
      <c r="P38" s="74">
        <f t="shared" si="1"/>
        <v>1.5E-3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2.564E-2</v>
      </c>
      <c r="F39" s="92">
        <v>6.9000000000000006E-2</v>
      </c>
      <c r="G39" s="88">
        <f t="shared" si="3"/>
        <v>9.4640000000000002E-2</v>
      </c>
      <c r="H39" s="89">
        <v>13</v>
      </c>
      <c r="I39" s="90" t="s">
        <v>64</v>
      </c>
      <c r="J39" s="74">
        <f t="shared" si="4"/>
        <v>1.2999999999999999E-3</v>
      </c>
      <c r="K39" s="89">
        <v>21</v>
      </c>
      <c r="L39" s="90" t="s">
        <v>64</v>
      </c>
      <c r="M39" s="74">
        <f t="shared" si="0"/>
        <v>2.1000000000000003E-3</v>
      </c>
      <c r="N39" s="89">
        <v>15</v>
      </c>
      <c r="O39" s="90" t="s">
        <v>64</v>
      </c>
      <c r="P39" s="74">
        <f t="shared" si="1"/>
        <v>1.5E-3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2.648E-2</v>
      </c>
      <c r="F40" s="92">
        <v>7.0319999999999994E-2</v>
      </c>
      <c r="G40" s="88">
        <f t="shared" si="3"/>
        <v>9.6799999999999997E-2</v>
      </c>
      <c r="H40" s="89">
        <v>14</v>
      </c>
      <c r="I40" s="90" t="s">
        <v>64</v>
      </c>
      <c r="J40" s="74">
        <f t="shared" si="4"/>
        <v>1.4E-3</v>
      </c>
      <c r="K40" s="89">
        <v>21</v>
      </c>
      <c r="L40" s="90" t="s">
        <v>64</v>
      </c>
      <c r="M40" s="74">
        <f t="shared" si="0"/>
        <v>2.1000000000000003E-3</v>
      </c>
      <c r="N40" s="89">
        <v>16</v>
      </c>
      <c r="O40" s="90" t="s">
        <v>64</v>
      </c>
      <c r="P40" s="74">
        <f t="shared" si="1"/>
        <v>1.6000000000000001E-3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2.809E-2</v>
      </c>
      <c r="F41" s="92">
        <v>7.2709999999999997E-2</v>
      </c>
      <c r="G41" s="88">
        <f t="shared" si="3"/>
        <v>0.1008</v>
      </c>
      <c r="H41" s="89">
        <v>15</v>
      </c>
      <c r="I41" s="90" t="s">
        <v>64</v>
      </c>
      <c r="J41" s="74">
        <f t="shared" si="4"/>
        <v>1.5E-3</v>
      </c>
      <c r="K41" s="89">
        <v>23</v>
      </c>
      <c r="L41" s="90" t="s">
        <v>64</v>
      </c>
      <c r="M41" s="74">
        <f t="shared" si="0"/>
        <v>2.3E-3</v>
      </c>
      <c r="N41" s="89">
        <v>17</v>
      </c>
      <c r="O41" s="90" t="s">
        <v>64</v>
      </c>
      <c r="P41" s="74">
        <f t="shared" si="1"/>
        <v>1.7000000000000001E-3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2.9610000000000001E-2</v>
      </c>
      <c r="F42" s="92">
        <v>7.4829999999999994E-2</v>
      </c>
      <c r="G42" s="88">
        <f t="shared" si="3"/>
        <v>0.10443999999999999</v>
      </c>
      <c r="H42" s="89">
        <v>16</v>
      </c>
      <c r="I42" s="90" t="s">
        <v>64</v>
      </c>
      <c r="J42" s="74">
        <f t="shared" si="4"/>
        <v>1.6000000000000001E-3</v>
      </c>
      <c r="K42" s="89">
        <v>24</v>
      </c>
      <c r="L42" s="90" t="s">
        <v>64</v>
      </c>
      <c r="M42" s="74">
        <f t="shared" si="0"/>
        <v>2.4000000000000002E-3</v>
      </c>
      <c r="N42" s="89">
        <v>18</v>
      </c>
      <c r="O42" s="90" t="s">
        <v>64</v>
      </c>
      <c r="P42" s="74">
        <f t="shared" si="1"/>
        <v>1.8E-3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3.1060000000000001E-2</v>
      </c>
      <c r="F43" s="92">
        <v>7.6730000000000007E-2</v>
      </c>
      <c r="G43" s="88">
        <f t="shared" si="3"/>
        <v>0.10779000000000001</v>
      </c>
      <c r="H43" s="89">
        <v>17</v>
      </c>
      <c r="I43" s="90" t="s">
        <v>64</v>
      </c>
      <c r="J43" s="74">
        <f t="shared" si="4"/>
        <v>1.7000000000000001E-3</v>
      </c>
      <c r="K43" s="89">
        <v>26</v>
      </c>
      <c r="L43" s="90" t="s">
        <v>64</v>
      </c>
      <c r="M43" s="74">
        <f t="shared" si="0"/>
        <v>2.5999999999999999E-3</v>
      </c>
      <c r="N43" s="89">
        <v>19</v>
      </c>
      <c r="O43" s="90" t="s">
        <v>64</v>
      </c>
      <c r="P43" s="74">
        <f t="shared" si="1"/>
        <v>1.9E-3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3.2439999999999997E-2</v>
      </c>
      <c r="F44" s="92">
        <v>7.8450000000000006E-2</v>
      </c>
      <c r="G44" s="88">
        <f t="shared" si="3"/>
        <v>0.11089</v>
      </c>
      <c r="H44" s="89">
        <v>19</v>
      </c>
      <c r="I44" s="90" t="s">
        <v>64</v>
      </c>
      <c r="J44" s="74">
        <f t="shared" si="4"/>
        <v>1.9E-3</v>
      </c>
      <c r="K44" s="89">
        <v>27</v>
      </c>
      <c r="L44" s="90" t="s">
        <v>64</v>
      </c>
      <c r="M44" s="74">
        <f t="shared" si="0"/>
        <v>2.7000000000000001E-3</v>
      </c>
      <c r="N44" s="89">
        <v>20</v>
      </c>
      <c r="O44" s="90" t="s">
        <v>64</v>
      </c>
      <c r="P44" s="74">
        <f t="shared" si="1"/>
        <v>2E-3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3.3759999999999998E-2</v>
      </c>
      <c r="F45" s="92">
        <v>0.08</v>
      </c>
      <c r="G45" s="88">
        <f t="shared" si="3"/>
        <v>0.11376</v>
      </c>
      <c r="H45" s="89">
        <v>20</v>
      </c>
      <c r="I45" s="90" t="s">
        <v>64</v>
      </c>
      <c r="J45" s="74">
        <f t="shared" si="4"/>
        <v>2E-3</v>
      </c>
      <c r="K45" s="89">
        <v>29</v>
      </c>
      <c r="L45" s="90" t="s">
        <v>64</v>
      </c>
      <c r="M45" s="74">
        <f t="shared" si="0"/>
        <v>2.9000000000000002E-3</v>
      </c>
      <c r="N45" s="89">
        <v>21</v>
      </c>
      <c r="O45" s="90" t="s">
        <v>64</v>
      </c>
      <c r="P45" s="74">
        <f t="shared" si="1"/>
        <v>2.1000000000000003E-3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3.5040000000000002E-2</v>
      </c>
      <c r="F46" s="92">
        <v>8.1420000000000006E-2</v>
      </c>
      <c r="G46" s="88">
        <f t="shared" si="3"/>
        <v>0.11646000000000001</v>
      </c>
      <c r="H46" s="89">
        <v>21</v>
      </c>
      <c r="I46" s="90" t="s">
        <v>64</v>
      </c>
      <c r="J46" s="74">
        <f t="shared" si="4"/>
        <v>2.1000000000000003E-3</v>
      </c>
      <c r="K46" s="89">
        <v>30</v>
      </c>
      <c r="L46" s="90" t="s">
        <v>64</v>
      </c>
      <c r="M46" s="74">
        <f t="shared" si="0"/>
        <v>3.0000000000000001E-3</v>
      </c>
      <c r="N46" s="89">
        <v>22</v>
      </c>
      <c r="O46" s="90" t="s">
        <v>64</v>
      </c>
      <c r="P46" s="74">
        <f t="shared" si="1"/>
        <v>2.1999999999999997E-3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3.7449999999999997E-2</v>
      </c>
      <c r="F47" s="92">
        <v>8.3919999999999995E-2</v>
      </c>
      <c r="G47" s="88">
        <f t="shared" si="3"/>
        <v>0.12136999999999999</v>
      </c>
      <c r="H47" s="89">
        <v>23</v>
      </c>
      <c r="I47" s="90" t="s">
        <v>64</v>
      </c>
      <c r="J47" s="74">
        <f t="shared" si="4"/>
        <v>2.3E-3</v>
      </c>
      <c r="K47" s="89">
        <v>33</v>
      </c>
      <c r="L47" s="90" t="s">
        <v>64</v>
      </c>
      <c r="M47" s="74">
        <f t="shared" si="0"/>
        <v>3.3E-3</v>
      </c>
      <c r="N47" s="89">
        <v>24</v>
      </c>
      <c r="O47" s="90" t="s">
        <v>64</v>
      </c>
      <c r="P47" s="74">
        <f t="shared" si="1"/>
        <v>2.4000000000000002E-3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3.9730000000000001E-2</v>
      </c>
      <c r="F48" s="92">
        <v>8.6050000000000001E-2</v>
      </c>
      <c r="G48" s="88">
        <f t="shared" si="3"/>
        <v>0.12578</v>
      </c>
      <c r="H48" s="89">
        <v>25</v>
      </c>
      <c r="I48" s="90" t="s">
        <v>64</v>
      </c>
      <c r="J48" s="74">
        <f t="shared" si="4"/>
        <v>2.5000000000000001E-3</v>
      </c>
      <c r="K48" s="89">
        <v>35</v>
      </c>
      <c r="L48" s="90" t="s">
        <v>64</v>
      </c>
      <c r="M48" s="74">
        <f t="shared" si="0"/>
        <v>3.5000000000000005E-3</v>
      </c>
      <c r="N48" s="89">
        <v>26</v>
      </c>
      <c r="O48" s="90" t="s">
        <v>64</v>
      </c>
      <c r="P48" s="74">
        <f t="shared" si="1"/>
        <v>2.5999999999999999E-3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4.1880000000000001E-2</v>
      </c>
      <c r="F49" s="92">
        <v>8.788E-2</v>
      </c>
      <c r="G49" s="88">
        <f t="shared" si="3"/>
        <v>0.12975999999999999</v>
      </c>
      <c r="H49" s="89">
        <v>27</v>
      </c>
      <c r="I49" s="90" t="s">
        <v>64</v>
      </c>
      <c r="J49" s="74">
        <f t="shared" si="4"/>
        <v>2.7000000000000001E-3</v>
      </c>
      <c r="K49" s="89">
        <v>38</v>
      </c>
      <c r="L49" s="90" t="s">
        <v>64</v>
      </c>
      <c r="M49" s="74">
        <f t="shared" si="0"/>
        <v>3.8E-3</v>
      </c>
      <c r="N49" s="89">
        <v>28</v>
      </c>
      <c r="O49" s="90" t="s">
        <v>64</v>
      </c>
      <c r="P49" s="74">
        <f t="shared" si="1"/>
        <v>2.8E-3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4.3920000000000001E-2</v>
      </c>
      <c r="F50" s="92">
        <v>8.9480000000000004E-2</v>
      </c>
      <c r="G50" s="88">
        <f t="shared" si="3"/>
        <v>0.13340000000000002</v>
      </c>
      <c r="H50" s="89">
        <v>29</v>
      </c>
      <c r="I50" s="90" t="s">
        <v>64</v>
      </c>
      <c r="J50" s="74">
        <f t="shared" si="4"/>
        <v>2.9000000000000002E-3</v>
      </c>
      <c r="K50" s="89">
        <v>40</v>
      </c>
      <c r="L50" s="90" t="s">
        <v>64</v>
      </c>
      <c r="M50" s="74">
        <f t="shared" si="0"/>
        <v>4.0000000000000001E-3</v>
      </c>
      <c r="N50" s="89">
        <v>30</v>
      </c>
      <c r="O50" s="90" t="s">
        <v>64</v>
      </c>
      <c r="P50" s="74">
        <f t="shared" si="1"/>
        <v>3.0000000000000001E-3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4.5870000000000001E-2</v>
      </c>
      <c r="F51" s="92">
        <v>9.0880000000000002E-2</v>
      </c>
      <c r="G51" s="88">
        <f t="shared" si="3"/>
        <v>0.13675000000000001</v>
      </c>
      <c r="H51" s="89">
        <v>31</v>
      </c>
      <c r="I51" s="90" t="s">
        <v>64</v>
      </c>
      <c r="J51" s="74">
        <f t="shared" si="4"/>
        <v>3.0999999999999999E-3</v>
      </c>
      <c r="K51" s="89">
        <v>42</v>
      </c>
      <c r="L51" s="90" t="s">
        <v>64</v>
      </c>
      <c r="M51" s="74">
        <f t="shared" si="0"/>
        <v>4.2000000000000006E-3</v>
      </c>
      <c r="N51" s="89">
        <v>32</v>
      </c>
      <c r="O51" s="90" t="s">
        <v>64</v>
      </c>
      <c r="P51" s="74">
        <f t="shared" si="1"/>
        <v>3.2000000000000002E-3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4.7739999999999998E-2</v>
      </c>
      <c r="F52" s="92">
        <v>9.2109999999999997E-2</v>
      </c>
      <c r="G52" s="88">
        <f t="shared" si="3"/>
        <v>0.13985</v>
      </c>
      <c r="H52" s="89">
        <v>33</v>
      </c>
      <c r="I52" s="90" t="s">
        <v>64</v>
      </c>
      <c r="J52" s="74">
        <f t="shared" si="4"/>
        <v>3.3E-3</v>
      </c>
      <c r="K52" s="89">
        <v>45</v>
      </c>
      <c r="L52" s="90" t="s">
        <v>64</v>
      </c>
      <c r="M52" s="74">
        <f t="shared" si="0"/>
        <v>4.4999999999999997E-3</v>
      </c>
      <c r="N52" s="89">
        <v>33</v>
      </c>
      <c r="O52" s="90" t="s">
        <v>64</v>
      </c>
      <c r="P52" s="74">
        <f t="shared" si="1"/>
        <v>3.3E-3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4.9549999999999997E-2</v>
      </c>
      <c r="F53" s="92">
        <v>9.3210000000000001E-2</v>
      </c>
      <c r="G53" s="88">
        <f t="shared" si="3"/>
        <v>0.14276</v>
      </c>
      <c r="H53" s="89">
        <v>35</v>
      </c>
      <c r="I53" s="90" t="s">
        <v>64</v>
      </c>
      <c r="J53" s="74">
        <f t="shared" si="4"/>
        <v>3.5000000000000005E-3</v>
      </c>
      <c r="K53" s="89">
        <v>47</v>
      </c>
      <c r="L53" s="90" t="s">
        <v>64</v>
      </c>
      <c r="M53" s="74">
        <f t="shared" si="0"/>
        <v>4.7000000000000002E-3</v>
      </c>
      <c r="N53" s="89">
        <v>35</v>
      </c>
      <c r="O53" s="90" t="s">
        <v>64</v>
      </c>
      <c r="P53" s="74">
        <f t="shared" si="1"/>
        <v>3.5000000000000005E-3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5.1290000000000002E-2</v>
      </c>
      <c r="F54" s="92">
        <v>9.418E-2</v>
      </c>
      <c r="G54" s="88">
        <f t="shared" si="3"/>
        <v>0.14546999999999999</v>
      </c>
      <c r="H54" s="89">
        <v>37</v>
      </c>
      <c r="I54" s="90" t="s">
        <v>64</v>
      </c>
      <c r="J54" s="74">
        <f t="shared" si="4"/>
        <v>3.6999999999999997E-3</v>
      </c>
      <c r="K54" s="89">
        <v>49</v>
      </c>
      <c r="L54" s="90" t="s">
        <v>64</v>
      </c>
      <c r="M54" s="74">
        <f t="shared" si="0"/>
        <v>4.8999999999999998E-3</v>
      </c>
      <c r="N54" s="89">
        <v>37</v>
      </c>
      <c r="O54" s="90" t="s">
        <v>64</v>
      </c>
      <c r="P54" s="74">
        <f t="shared" si="1"/>
        <v>3.6999999999999997E-3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5.2970000000000003E-2</v>
      </c>
      <c r="F55" s="92">
        <v>9.5049999999999996E-2</v>
      </c>
      <c r="G55" s="88">
        <f t="shared" si="3"/>
        <v>0.14801999999999998</v>
      </c>
      <c r="H55" s="89">
        <v>39</v>
      </c>
      <c r="I55" s="90" t="s">
        <v>64</v>
      </c>
      <c r="J55" s="74">
        <f t="shared" si="4"/>
        <v>3.8999999999999998E-3</v>
      </c>
      <c r="K55" s="89">
        <v>52</v>
      </c>
      <c r="L55" s="90" t="s">
        <v>64</v>
      </c>
      <c r="M55" s="74">
        <f t="shared" si="0"/>
        <v>5.1999999999999998E-3</v>
      </c>
      <c r="N55" s="89">
        <v>38</v>
      </c>
      <c r="O55" s="90" t="s">
        <v>64</v>
      </c>
      <c r="P55" s="74">
        <f t="shared" si="1"/>
        <v>3.8E-3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5.4600000000000003E-2</v>
      </c>
      <c r="F56" s="92">
        <v>9.5820000000000002E-2</v>
      </c>
      <c r="G56" s="88">
        <f t="shared" si="3"/>
        <v>0.15042</v>
      </c>
      <c r="H56" s="89">
        <v>41</v>
      </c>
      <c r="I56" s="90" t="s">
        <v>64</v>
      </c>
      <c r="J56" s="74">
        <f t="shared" si="4"/>
        <v>4.1000000000000003E-3</v>
      </c>
      <c r="K56" s="89">
        <v>54</v>
      </c>
      <c r="L56" s="90" t="s">
        <v>64</v>
      </c>
      <c r="M56" s="74">
        <f t="shared" si="0"/>
        <v>5.4000000000000003E-3</v>
      </c>
      <c r="N56" s="89">
        <v>40</v>
      </c>
      <c r="O56" s="90" t="s">
        <v>64</v>
      </c>
      <c r="P56" s="74">
        <f t="shared" si="1"/>
        <v>4.0000000000000001E-3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5.6180000000000001E-2</v>
      </c>
      <c r="F57" s="92">
        <v>9.6519999999999995E-2</v>
      </c>
      <c r="G57" s="88">
        <f t="shared" si="3"/>
        <v>0.1527</v>
      </c>
      <c r="H57" s="89">
        <v>43</v>
      </c>
      <c r="I57" s="90" t="s">
        <v>64</v>
      </c>
      <c r="J57" s="74">
        <f t="shared" si="4"/>
        <v>4.3E-3</v>
      </c>
      <c r="K57" s="89">
        <v>56</v>
      </c>
      <c r="L57" s="90" t="s">
        <v>64</v>
      </c>
      <c r="M57" s="74">
        <f t="shared" si="0"/>
        <v>5.5999999999999999E-3</v>
      </c>
      <c r="N57" s="89">
        <v>42</v>
      </c>
      <c r="O57" s="90" t="s">
        <v>64</v>
      </c>
      <c r="P57" s="74">
        <f t="shared" si="1"/>
        <v>4.2000000000000006E-3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5.9220000000000002E-2</v>
      </c>
      <c r="F58" s="92">
        <v>9.7699999999999995E-2</v>
      </c>
      <c r="G58" s="88">
        <f t="shared" si="3"/>
        <v>0.15692</v>
      </c>
      <c r="H58" s="89">
        <v>47</v>
      </c>
      <c r="I58" s="90" t="s">
        <v>64</v>
      </c>
      <c r="J58" s="74">
        <f t="shared" si="4"/>
        <v>4.7000000000000002E-3</v>
      </c>
      <c r="K58" s="89">
        <v>60</v>
      </c>
      <c r="L58" s="90" t="s">
        <v>64</v>
      </c>
      <c r="M58" s="74">
        <f t="shared" si="0"/>
        <v>6.0000000000000001E-3</v>
      </c>
      <c r="N58" s="89">
        <v>45</v>
      </c>
      <c r="O58" s="90" t="s">
        <v>64</v>
      </c>
      <c r="P58" s="74">
        <f t="shared" si="1"/>
        <v>4.4999999999999997E-3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6.2810000000000005E-2</v>
      </c>
      <c r="F59" s="92">
        <v>9.887E-2</v>
      </c>
      <c r="G59" s="88">
        <f t="shared" si="3"/>
        <v>0.16167999999999999</v>
      </c>
      <c r="H59" s="89">
        <v>52</v>
      </c>
      <c r="I59" s="90" t="s">
        <v>64</v>
      </c>
      <c r="J59" s="74">
        <f t="shared" si="4"/>
        <v>5.1999999999999998E-3</v>
      </c>
      <c r="K59" s="89">
        <v>65</v>
      </c>
      <c r="L59" s="90" t="s">
        <v>64</v>
      </c>
      <c r="M59" s="74">
        <f t="shared" si="0"/>
        <v>6.5000000000000006E-3</v>
      </c>
      <c r="N59" s="89">
        <v>49</v>
      </c>
      <c r="O59" s="90" t="s">
        <v>64</v>
      </c>
      <c r="P59" s="74">
        <f t="shared" si="1"/>
        <v>4.8999999999999998E-3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6.6210000000000005E-2</v>
      </c>
      <c r="F60" s="92">
        <v>9.9760000000000001E-2</v>
      </c>
      <c r="G60" s="88">
        <f t="shared" si="3"/>
        <v>0.16597000000000001</v>
      </c>
      <c r="H60" s="89">
        <v>57</v>
      </c>
      <c r="I60" s="90" t="s">
        <v>64</v>
      </c>
      <c r="J60" s="74">
        <f t="shared" si="4"/>
        <v>5.7000000000000002E-3</v>
      </c>
      <c r="K60" s="89">
        <v>70</v>
      </c>
      <c r="L60" s="90" t="s">
        <v>64</v>
      </c>
      <c r="M60" s="74">
        <f t="shared" si="0"/>
        <v>7.000000000000001E-3</v>
      </c>
      <c r="N60" s="89">
        <v>53</v>
      </c>
      <c r="O60" s="90" t="s">
        <v>64</v>
      </c>
      <c r="P60" s="74">
        <f t="shared" si="1"/>
        <v>5.3E-3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6.9440000000000002E-2</v>
      </c>
      <c r="F61" s="92">
        <v>0.1004</v>
      </c>
      <c r="G61" s="88">
        <f t="shared" si="3"/>
        <v>0.16983999999999999</v>
      </c>
      <c r="H61" s="89">
        <v>61</v>
      </c>
      <c r="I61" s="90" t="s">
        <v>64</v>
      </c>
      <c r="J61" s="74">
        <f t="shared" si="4"/>
        <v>6.0999999999999995E-3</v>
      </c>
      <c r="K61" s="89">
        <v>75</v>
      </c>
      <c r="L61" s="90" t="s">
        <v>64</v>
      </c>
      <c r="M61" s="74">
        <f t="shared" si="0"/>
        <v>7.4999999999999997E-3</v>
      </c>
      <c r="N61" s="89">
        <v>56</v>
      </c>
      <c r="O61" s="90" t="s">
        <v>64</v>
      </c>
      <c r="P61" s="74">
        <f t="shared" si="1"/>
        <v>5.5999999999999999E-3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7.2529999999999997E-2</v>
      </c>
      <c r="F62" s="92">
        <v>0.1009</v>
      </c>
      <c r="G62" s="88">
        <f t="shared" si="3"/>
        <v>0.17343</v>
      </c>
      <c r="H62" s="89">
        <v>66</v>
      </c>
      <c r="I62" s="90" t="s">
        <v>64</v>
      </c>
      <c r="J62" s="74">
        <f t="shared" si="4"/>
        <v>6.6E-3</v>
      </c>
      <c r="K62" s="89">
        <v>80</v>
      </c>
      <c r="L62" s="90" t="s">
        <v>64</v>
      </c>
      <c r="M62" s="74">
        <f t="shared" si="0"/>
        <v>8.0000000000000002E-3</v>
      </c>
      <c r="N62" s="89">
        <v>60</v>
      </c>
      <c r="O62" s="90" t="s">
        <v>64</v>
      </c>
      <c r="P62" s="74">
        <f t="shared" si="1"/>
        <v>6.0000000000000001E-3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7.5490000000000002E-2</v>
      </c>
      <c r="F63" s="92">
        <v>0.1013</v>
      </c>
      <c r="G63" s="88">
        <f t="shared" si="3"/>
        <v>0.17679</v>
      </c>
      <c r="H63" s="89">
        <v>71</v>
      </c>
      <c r="I63" s="90" t="s">
        <v>64</v>
      </c>
      <c r="J63" s="74">
        <f t="shared" si="4"/>
        <v>7.0999999999999995E-3</v>
      </c>
      <c r="K63" s="89">
        <v>85</v>
      </c>
      <c r="L63" s="90" t="s">
        <v>64</v>
      </c>
      <c r="M63" s="74">
        <f t="shared" si="0"/>
        <v>8.5000000000000006E-3</v>
      </c>
      <c r="N63" s="89">
        <v>64</v>
      </c>
      <c r="O63" s="90" t="s">
        <v>64</v>
      </c>
      <c r="P63" s="74">
        <f t="shared" si="1"/>
        <v>6.4000000000000003E-3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7.8340000000000007E-2</v>
      </c>
      <c r="F64" s="92">
        <v>0.1016</v>
      </c>
      <c r="G64" s="88">
        <f t="shared" si="3"/>
        <v>0.17993999999999999</v>
      </c>
      <c r="H64" s="89">
        <v>76</v>
      </c>
      <c r="I64" s="90" t="s">
        <v>64</v>
      </c>
      <c r="J64" s="74">
        <f t="shared" si="4"/>
        <v>7.6E-3</v>
      </c>
      <c r="K64" s="89">
        <v>90</v>
      </c>
      <c r="L64" s="90" t="s">
        <v>64</v>
      </c>
      <c r="M64" s="74">
        <f t="shared" si="0"/>
        <v>8.9999999999999993E-3</v>
      </c>
      <c r="N64" s="89">
        <v>67</v>
      </c>
      <c r="O64" s="90" t="s">
        <v>64</v>
      </c>
      <c r="P64" s="74">
        <f t="shared" si="1"/>
        <v>6.7000000000000002E-3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8.1089999999999995E-2</v>
      </c>
      <c r="F65" s="92">
        <v>0.1017</v>
      </c>
      <c r="G65" s="88">
        <f t="shared" si="3"/>
        <v>0.18279000000000001</v>
      </c>
      <c r="H65" s="89">
        <v>81</v>
      </c>
      <c r="I65" s="90" t="s">
        <v>64</v>
      </c>
      <c r="J65" s="74">
        <f t="shared" si="4"/>
        <v>8.0999999999999996E-3</v>
      </c>
      <c r="K65" s="89">
        <v>95</v>
      </c>
      <c r="L65" s="90" t="s">
        <v>64</v>
      </c>
      <c r="M65" s="74">
        <f t="shared" si="0"/>
        <v>9.4999999999999998E-3</v>
      </c>
      <c r="N65" s="89">
        <v>71</v>
      </c>
      <c r="O65" s="90" t="s">
        <v>64</v>
      </c>
      <c r="P65" s="74">
        <f t="shared" si="1"/>
        <v>7.0999999999999995E-3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8.3750000000000005E-2</v>
      </c>
      <c r="F66" s="92">
        <v>0.1018</v>
      </c>
      <c r="G66" s="88">
        <f t="shared" si="3"/>
        <v>0.18554999999999999</v>
      </c>
      <c r="H66" s="89">
        <v>85</v>
      </c>
      <c r="I66" s="90" t="s">
        <v>64</v>
      </c>
      <c r="J66" s="74">
        <f t="shared" si="4"/>
        <v>8.5000000000000006E-3</v>
      </c>
      <c r="K66" s="89">
        <v>99</v>
      </c>
      <c r="L66" s="90" t="s">
        <v>64</v>
      </c>
      <c r="M66" s="74">
        <f t="shared" si="0"/>
        <v>9.9000000000000008E-3</v>
      </c>
      <c r="N66" s="89">
        <v>74</v>
      </c>
      <c r="O66" s="90" t="s">
        <v>64</v>
      </c>
      <c r="P66" s="74">
        <f t="shared" si="1"/>
        <v>7.3999999999999995E-3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8.8830000000000006E-2</v>
      </c>
      <c r="F67" s="92">
        <v>0.1017</v>
      </c>
      <c r="G67" s="88">
        <f t="shared" si="3"/>
        <v>0.19053</v>
      </c>
      <c r="H67" s="89">
        <v>95</v>
      </c>
      <c r="I67" s="90" t="s">
        <v>64</v>
      </c>
      <c r="J67" s="74">
        <f t="shared" si="4"/>
        <v>9.4999999999999998E-3</v>
      </c>
      <c r="K67" s="89">
        <v>109</v>
      </c>
      <c r="L67" s="90" t="s">
        <v>64</v>
      </c>
      <c r="M67" s="74">
        <f t="shared" si="0"/>
        <v>1.09E-2</v>
      </c>
      <c r="N67" s="89">
        <v>81</v>
      </c>
      <c r="O67" s="90" t="s">
        <v>64</v>
      </c>
      <c r="P67" s="74">
        <f t="shared" si="1"/>
        <v>8.0999999999999996E-3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9.3640000000000001E-2</v>
      </c>
      <c r="F68" s="92">
        <v>0.10150000000000001</v>
      </c>
      <c r="G68" s="88">
        <f t="shared" si="3"/>
        <v>0.19514000000000001</v>
      </c>
      <c r="H68" s="89">
        <v>105</v>
      </c>
      <c r="I68" s="90" t="s">
        <v>64</v>
      </c>
      <c r="J68" s="74">
        <f t="shared" si="4"/>
        <v>1.0499999999999999E-2</v>
      </c>
      <c r="K68" s="89">
        <v>118</v>
      </c>
      <c r="L68" s="90" t="s">
        <v>64</v>
      </c>
      <c r="M68" s="74">
        <f t="shared" si="0"/>
        <v>1.18E-2</v>
      </c>
      <c r="N68" s="89">
        <v>88</v>
      </c>
      <c r="O68" s="90" t="s">
        <v>64</v>
      </c>
      <c r="P68" s="74">
        <f t="shared" si="1"/>
        <v>8.7999999999999988E-3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9.8210000000000006E-2</v>
      </c>
      <c r="F69" s="92">
        <v>0.1011</v>
      </c>
      <c r="G69" s="88">
        <f t="shared" si="3"/>
        <v>0.19930999999999999</v>
      </c>
      <c r="H69" s="89">
        <v>114</v>
      </c>
      <c r="I69" s="90" t="s">
        <v>64</v>
      </c>
      <c r="J69" s="74">
        <f t="shared" si="4"/>
        <v>1.14E-2</v>
      </c>
      <c r="K69" s="89">
        <v>127</v>
      </c>
      <c r="L69" s="90" t="s">
        <v>64</v>
      </c>
      <c r="M69" s="74">
        <f t="shared" si="0"/>
        <v>1.2699999999999999E-2</v>
      </c>
      <c r="N69" s="89">
        <v>94</v>
      </c>
      <c r="O69" s="90" t="s">
        <v>64</v>
      </c>
      <c r="P69" s="74">
        <f t="shared" si="1"/>
        <v>9.4000000000000004E-3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0.1026</v>
      </c>
      <c r="F70" s="92">
        <v>0.10059999999999999</v>
      </c>
      <c r="G70" s="88">
        <f t="shared" si="3"/>
        <v>0.20319999999999999</v>
      </c>
      <c r="H70" s="89">
        <v>124</v>
      </c>
      <c r="I70" s="90" t="s">
        <v>64</v>
      </c>
      <c r="J70" s="74">
        <f t="shared" si="4"/>
        <v>1.24E-2</v>
      </c>
      <c r="K70" s="89">
        <v>135</v>
      </c>
      <c r="L70" s="90" t="s">
        <v>64</v>
      </c>
      <c r="M70" s="74">
        <f t="shared" si="0"/>
        <v>1.3500000000000002E-2</v>
      </c>
      <c r="N70" s="89">
        <v>101</v>
      </c>
      <c r="O70" s="90" t="s">
        <v>64</v>
      </c>
      <c r="P70" s="74">
        <f t="shared" si="1"/>
        <v>1.0100000000000001E-2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0.10680000000000001</v>
      </c>
      <c r="F71" s="92">
        <v>0.1</v>
      </c>
      <c r="G71" s="88">
        <f t="shared" si="3"/>
        <v>0.20680000000000001</v>
      </c>
      <c r="H71" s="89">
        <v>134</v>
      </c>
      <c r="I71" s="90" t="s">
        <v>64</v>
      </c>
      <c r="J71" s="74">
        <f t="shared" si="4"/>
        <v>1.34E-2</v>
      </c>
      <c r="K71" s="89">
        <v>144</v>
      </c>
      <c r="L71" s="90" t="s">
        <v>64</v>
      </c>
      <c r="M71" s="74">
        <f t="shared" si="0"/>
        <v>1.44E-2</v>
      </c>
      <c r="N71" s="89">
        <v>108</v>
      </c>
      <c r="O71" s="90" t="s">
        <v>64</v>
      </c>
      <c r="P71" s="74">
        <f t="shared" si="1"/>
        <v>1.0800000000000001E-2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0.1108</v>
      </c>
      <c r="F72" s="92">
        <v>9.9390000000000006E-2</v>
      </c>
      <c r="G72" s="88">
        <f t="shared" si="3"/>
        <v>0.21018999999999999</v>
      </c>
      <c r="H72" s="89">
        <v>143</v>
      </c>
      <c r="I72" s="90" t="s">
        <v>64</v>
      </c>
      <c r="J72" s="74">
        <f t="shared" si="4"/>
        <v>1.4299999999999998E-2</v>
      </c>
      <c r="K72" s="89">
        <v>152</v>
      </c>
      <c r="L72" s="90" t="s">
        <v>64</v>
      </c>
      <c r="M72" s="74">
        <f t="shared" si="0"/>
        <v>1.52E-2</v>
      </c>
      <c r="N72" s="89">
        <v>114</v>
      </c>
      <c r="O72" s="90" t="s">
        <v>64</v>
      </c>
      <c r="P72" s="74">
        <f t="shared" si="1"/>
        <v>1.14E-2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0.11840000000000001</v>
      </c>
      <c r="F73" s="92">
        <v>9.8000000000000004E-2</v>
      </c>
      <c r="G73" s="88">
        <f t="shared" si="3"/>
        <v>0.21640000000000001</v>
      </c>
      <c r="H73" s="89">
        <v>163</v>
      </c>
      <c r="I73" s="90" t="s">
        <v>64</v>
      </c>
      <c r="J73" s="74">
        <f t="shared" si="4"/>
        <v>1.6300000000000002E-2</v>
      </c>
      <c r="K73" s="89">
        <v>168</v>
      </c>
      <c r="L73" s="90" t="s">
        <v>64</v>
      </c>
      <c r="M73" s="74">
        <f t="shared" si="0"/>
        <v>1.6800000000000002E-2</v>
      </c>
      <c r="N73" s="89">
        <v>127</v>
      </c>
      <c r="O73" s="90" t="s">
        <v>64</v>
      </c>
      <c r="P73" s="74">
        <f t="shared" si="1"/>
        <v>1.2699999999999999E-2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0.12559999999999999</v>
      </c>
      <c r="F74" s="92">
        <v>9.6519999999999995E-2</v>
      </c>
      <c r="G74" s="88">
        <f t="shared" si="3"/>
        <v>0.22211999999999998</v>
      </c>
      <c r="H74" s="89">
        <v>183</v>
      </c>
      <c r="I74" s="90" t="s">
        <v>64</v>
      </c>
      <c r="J74" s="74">
        <f t="shared" si="4"/>
        <v>1.83E-2</v>
      </c>
      <c r="K74" s="89">
        <v>184</v>
      </c>
      <c r="L74" s="90" t="s">
        <v>64</v>
      </c>
      <c r="M74" s="74">
        <f t="shared" si="0"/>
        <v>1.84E-2</v>
      </c>
      <c r="N74" s="89">
        <v>139</v>
      </c>
      <c r="O74" s="90" t="s">
        <v>64</v>
      </c>
      <c r="P74" s="74">
        <f t="shared" si="1"/>
        <v>1.3900000000000001E-2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0.13239999999999999</v>
      </c>
      <c r="F75" s="92">
        <v>9.4990000000000005E-2</v>
      </c>
      <c r="G75" s="88">
        <f t="shared" si="3"/>
        <v>0.22738999999999998</v>
      </c>
      <c r="H75" s="89">
        <v>203</v>
      </c>
      <c r="I75" s="90" t="s">
        <v>64</v>
      </c>
      <c r="J75" s="74">
        <f t="shared" si="4"/>
        <v>2.0300000000000002E-2</v>
      </c>
      <c r="K75" s="89">
        <v>200</v>
      </c>
      <c r="L75" s="90" t="s">
        <v>64</v>
      </c>
      <c r="M75" s="74">
        <f t="shared" si="0"/>
        <v>0.02</v>
      </c>
      <c r="N75" s="89">
        <v>151</v>
      </c>
      <c r="O75" s="90" t="s">
        <v>64</v>
      </c>
      <c r="P75" s="74">
        <f t="shared" si="1"/>
        <v>1.5099999999999999E-2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0.1389</v>
      </c>
      <c r="F76" s="92">
        <v>9.3460000000000001E-2</v>
      </c>
      <c r="G76" s="88">
        <f t="shared" si="3"/>
        <v>0.23236000000000001</v>
      </c>
      <c r="H76" s="89">
        <v>223</v>
      </c>
      <c r="I76" s="90" t="s">
        <v>64</v>
      </c>
      <c r="J76" s="74">
        <f t="shared" si="4"/>
        <v>2.23E-2</v>
      </c>
      <c r="K76" s="89">
        <v>215</v>
      </c>
      <c r="L76" s="90" t="s">
        <v>64</v>
      </c>
      <c r="M76" s="74">
        <f t="shared" si="0"/>
        <v>2.1499999999999998E-2</v>
      </c>
      <c r="N76" s="89">
        <v>163</v>
      </c>
      <c r="O76" s="90" t="s">
        <v>64</v>
      </c>
      <c r="P76" s="74">
        <f t="shared" si="1"/>
        <v>1.6300000000000002E-2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0.14510000000000001</v>
      </c>
      <c r="F77" s="92">
        <v>9.1929999999999998E-2</v>
      </c>
      <c r="G77" s="88">
        <f t="shared" si="3"/>
        <v>0.23703000000000002</v>
      </c>
      <c r="H77" s="89">
        <v>243</v>
      </c>
      <c r="I77" s="90" t="s">
        <v>64</v>
      </c>
      <c r="J77" s="74">
        <f t="shared" si="4"/>
        <v>2.4299999999999999E-2</v>
      </c>
      <c r="K77" s="89">
        <v>230</v>
      </c>
      <c r="L77" s="90" t="s">
        <v>64</v>
      </c>
      <c r="M77" s="74">
        <f t="shared" si="0"/>
        <v>2.3E-2</v>
      </c>
      <c r="N77" s="89">
        <v>175</v>
      </c>
      <c r="O77" s="90" t="s">
        <v>64</v>
      </c>
      <c r="P77" s="74">
        <f t="shared" si="1"/>
        <v>1.7499999999999998E-2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0.151</v>
      </c>
      <c r="F78" s="92">
        <v>9.0429999999999996E-2</v>
      </c>
      <c r="G78" s="88">
        <f t="shared" si="3"/>
        <v>0.24142999999999998</v>
      </c>
      <c r="H78" s="89">
        <v>263</v>
      </c>
      <c r="I78" s="90" t="s">
        <v>64</v>
      </c>
      <c r="J78" s="74">
        <f t="shared" si="4"/>
        <v>2.63E-2</v>
      </c>
      <c r="K78" s="89">
        <v>244</v>
      </c>
      <c r="L78" s="90" t="s">
        <v>64</v>
      </c>
      <c r="M78" s="74">
        <f t="shared" si="0"/>
        <v>2.4399999999999998E-2</v>
      </c>
      <c r="N78" s="89">
        <v>186</v>
      </c>
      <c r="O78" s="90" t="s">
        <v>64</v>
      </c>
      <c r="P78" s="74">
        <f t="shared" si="1"/>
        <v>1.8599999999999998E-2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0.15670000000000001</v>
      </c>
      <c r="F79" s="92">
        <v>8.8959999999999997E-2</v>
      </c>
      <c r="G79" s="88">
        <f t="shared" si="3"/>
        <v>0.24565999999999999</v>
      </c>
      <c r="H79" s="89">
        <v>283</v>
      </c>
      <c r="I79" s="90" t="s">
        <v>64</v>
      </c>
      <c r="J79" s="74">
        <f t="shared" si="4"/>
        <v>2.8299999999999999E-2</v>
      </c>
      <c r="K79" s="89">
        <v>259</v>
      </c>
      <c r="L79" s="90" t="s">
        <v>64</v>
      </c>
      <c r="M79" s="74">
        <f t="shared" si="0"/>
        <v>2.5899999999999999E-2</v>
      </c>
      <c r="N79" s="89">
        <v>198</v>
      </c>
      <c r="O79" s="90" t="s">
        <v>64</v>
      </c>
      <c r="P79" s="74">
        <f t="shared" si="1"/>
        <v>1.9800000000000002E-2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0.1593</v>
      </c>
      <c r="F80" s="92">
        <v>8.7529999999999997E-2</v>
      </c>
      <c r="G80" s="88">
        <f t="shared" si="3"/>
        <v>0.24682999999999999</v>
      </c>
      <c r="H80" s="89">
        <v>304</v>
      </c>
      <c r="I80" s="90" t="s">
        <v>64</v>
      </c>
      <c r="J80" s="74">
        <f t="shared" si="4"/>
        <v>3.04E-2</v>
      </c>
      <c r="K80" s="89">
        <v>273</v>
      </c>
      <c r="L80" s="90" t="s">
        <v>64</v>
      </c>
      <c r="M80" s="74">
        <f t="shared" si="0"/>
        <v>2.7300000000000001E-2</v>
      </c>
      <c r="N80" s="89">
        <v>209</v>
      </c>
      <c r="O80" s="90" t="s">
        <v>64</v>
      </c>
      <c r="P80" s="74">
        <f t="shared" si="1"/>
        <v>2.0899999999999998E-2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0.16270000000000001</v>
      </c>
      <c r="F81" s="92">
        <v>8.6129999999999998E-2</v>
      </c>
      <c r="G81" s="88">
        <f t="shared" si="3"/>
        <v>0.24883</v>
      </c>
      <c r="H81" s="89">
        <v>325</v>
      </c>
      <c r="I81" s="90" t="s">
        <v>64</v>
      </c>
      <c r="J81" s="74">
        <f t="shared" si="4"/>
        <v>3.2500000000000001E-2</v>
      </c>
      <c r="K81" s="89">
        <v>287</v>
      </c>
      <c r="L81" s="90" t="s">
        <v>64</v>
      </c>
      <c r="M81" s="74">
        <f t="shared" si="0"/>
        <v>2.8699999999999996E-2</v>
      </c>
      <c r="N81" s="89">
        <v>220</v>
      </c>
      <c r="O81" s="90" t="s">
        <v>64</v>
      </c>
      <c r="P81" s="74">
        <f t="shared" si="1"/>
        <v>2.1999999999999999E-2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0.1666</v>
      </c>
      <c r="F82" s="92">
        <v>8.4779999999999994E-2</v>
      </c>
      <c r="G82" s="88">
        <f t="shared" si="3"/>
        <v>0.25137999999999999</v>
      </c>
      <c r="H82" s="89">
        <v>346</v>
      </c>
      <c r="I82" s="90" t="s">
        <v>64</v>
      </c>
      <c r="J82" s="74">
        <f t="shared" si="4"/>
        <v>3.4599999999999999E-2</v>
      </c>
      <c r="K82" s="89">
        <v>301</v>
      </c>
      <c r="L82" s="90" t="s">
        <v>64</v>
      </c>
      <c r="M82" s="74">
        <f t="shared" si="0"/>
        <v>3.0099999999999998E-2</v>
      </c>
      <c r="N82" s="89">
        <v>231</v>
      </c>
      <c r="O82" s="90" t="s">
        <v>64</v>
      </c>
      <c r="P82" s="74">
        <f t="shared" si="1"/>
        <v>2.3100000000000002E-2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0.1709</v>
      </c>
      <c r="F83" s="92">
        <v>8.3460000000000006E-2</v>
      </c>
      <c r="G83" s="88">
        <f t="shared" si="3"/>
        <v>0.25436000000000003</v>
      </c>
      <c r="H83" s="89">
        <v>367</v>
      </c>
      <c r="I83" s="90" t="s">
        <v>64</v>
      </c>
      <c r="J83" s="74">
        <f t="shared" si="4"/>
        <v>3.6699999999999997E-2</v>
      </c>
      <c r="K83" s="89">
        <v>315</v>
      </c>
      <c r="L83" s="90" t="s">
        <v>64</v>
      </c>
      <c r="M83" s="74">
        <f t="shared" si="0"/>
        <v>3.15E-2</v>
      </c>
      <c r="N83" s="89">
        <v>242</v>
      </c>
      <c r="O83" s="90" t="s">
        <v>64</v>
      </c>
      <c r="P83" s="74">
        <f t="shared" si="1"/>
        <v>2.4199999999999999E-2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0.18060000000000001</v>
      </c>
      <c r="F84" s="92">
        <v>8.0960000000000004E-2</v>
      </c>
      <c r="G84" s="88">
        <f t="shared" si="3"/>
        <v>0.26156000000000001</v>
      </c>
      <c r="H84" s="89">
        <v>410</v>
      </c>
      <c r="I84" s="90" t="s">
        <v>64</v>
      </c>
      <c r="J84" s="74">
        <f t="shared" si="4"/>
        <v>4.0999999999999995E-2</v>
      </c>
      <c r="K84" s="89">
        <v>341</v>
      </c>
      <c r="L84" s="90" t="s">
        <v>64</v>
      </c>
      <c r="M84" s="74">
        <f t="shared" ref="M84:M147" si="6">K84/1000/10</f>
        <v>3.4100000000000005E-2</v>
      </c>
      <c r="N84" s="89">
        <v>264</v>
      </c>
      <c r="O84" s="90" t="s">
        <v>64</v>
      </c>
      <c r="P84" s="74">
        <f t="shared" ref="P84:P147" si="7">N84/1000/10</f>
        <v>2.64E-2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0.19439999999999999</v>
      </c>
      <c r="F85" s="92">
        <v>7.8039999999999998E-2</v>
      </c>
      <c r="G85" s="88">
        <f t="shared" ref="G85:G148" si="8">E85+F85</f>
        <v>0.27244000000000002</v>
      </c>
      <c r="H85" s="89">
        <v>463</v>
      </c>
      <c r="I85" s="90" t="s">
        <v>64</v>
      </c>
      <c r="J85" s="74">
        <f t="shared" ref="J85:J127" si="9">H85/1000/10</f>
        <v>4.6300000000000001E-2</v>
      </c>
      <c r="K85" s="89">
        <v>373</v>
      </c>
      <c r="L85" s="90" t="s">
        <v>64</v>
      </c>
      <c r="M85" s="74">
        <f t="shared" si="6"/>
        <v>3.73E-2</v>
      </c>
      <c r="N85" s="89">
        <v>291</v>
      </c>
      <c r="O85" s="90" t="s">
        <v>64</v>
      </c>
      <c r="P85" s="74">
        <f t="shared" si="7"/>
        <v>2.9099999999999997E-2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0.20949999999999999</v>
      </c>
      <c r="F86" s="92">
        <v>7.5340000000000004E-2</v>
      </c>
      <c r="G86" s="88">
        <f t="shared" si="8"/>
        <v>0.28483999999999998</v>
      </c>
      <c r="H86" s="89">
        <v>515</v>
      </c>
      <c r="I86" s="90" t="s">
        <v>64</v>
      </c>
      <c r="J86" s="74">
        <f t="shared" si="9"/>
        <v>5.1500000000000004E-2</v>
      </c>
      <c r="K86" s="89">
        <v>403</v>
      </c>
      <c r="L86" s="90" t="s">
        <v>64</v>
      </c>
      <c r="M86" s="74">
        <f t="shared" si="6"/>
        <v>4.0300000000000002E-2</v>
      </c>
      <c r="N86" s="89">
        <v>317</v>
      </c>
      <c r="O86" s="90" t="s">
        <v>64</v>
      </c>
      <c r="P86" s="74">
        <f t="shared" si="7"/>
        <v>3.1699999999999999E-2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0.22500000000000001</v>
      </c>
      <c r="F87" s="92">
        <v>7.2849999999999998E-2</v>
      </c>
      <c r="G87" s="88">
        <f t="shared" si="8"/>
        <v>0.29785</v>
      </c>
      <c r="H87" s="89">
        <v>567</v>
      </c>
      <c r="I87" s="90" t="s">
        <v>64</v>
      </c>
      <c r="J87" s="74">
        <f t="shared" si="9"/>
        <v>5.6699999999999993E-2</v>
      </c>
      <c r="K87" s="89">
        <v>431</v>
      </c>
      <c r="L87" s="90" t="s">
        <v>64</v>
      </c>
      <c r="M87" s="74">
        <f t="shared" si="6"/>
        <v>4.3099999999999999E-2</v>
      </c>
      <c r="N87" s="89">
        <v>341</v>
      </c>
      <c r="O87" s="90" t="s">
        <v>64</v>
      </c>
      <c r="P87" s="74">
        <f t="shared" si="7"/>
        <v>3.4100000000000005E-2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0.2407</v>
      </c>
      <c r="F88" s="92">
        <v>7.0540000000000005E-2</v>
      </c>
      <c r="G88" s="88">
        <f t="shared" si="8"/>
        <v>0.31124000000000002</v>
      </c>
      <c r="H88" s="89">
        <v>618</v>
      </c>
      <c r="I88" s="90" t="s">
        <v>64</v>
      </c>
      <c r="J88" s="74">
        <f t="shared" si="9"/>
        <v>6.1800000000000001E-2</v>
      </c>
      <c r="K88" s="89">
        <v>458</v>
      </c>
      <c r="L88" s="90" t="s">
        <v>64</v>
      </c>
      <c r="M88" s="74">
        <f t="shared" si="6"/>
        <v>4.58E-2</v>
      </c>
      <c r="N88" s="89">
        <v>365</v>
      </c>
      <c r="O88" s="90" t="s">
        <v>64</v>
      </c>
      <c r="P88" s="74">
        <f t="shared" si="7"/>
        <v>3.6499999999999998E-2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0.25609999999999999</v>
      </c>
      <c r="F89" s="92">
        <v>6.8390000000000006E-2</v>
      </c>
      <c r="G89" s="88">
        <f t="shared" si="8"/>
        <v>0.32449</v>
      </c>
      <c r="H89" s="89">
        <v>668</v>
      </c>
      <c r="I89" s="90" t="s">
        <v>64</v>
      </c>
      <c r="J89" s="74">
        <f t="shared" si="9"/>
        <v>6.6799999999999998E-2</v>
      </c>
      <c r="K89" s="89">
        <v>483</v>
      </c>
      <c r="L89" s="90" t="s">
        <v>64</v>
      </c>
      <c r="M89" s="74">
        <f t="shared" si="6"/>
        <v>4.8299999999999996E-2</v>
      </c>
      <c r="N89" s="89">
        <v>387</v>
      </c>
      <c r="O89" s="90" t="s">
        <v>64</v>
      </c>
      <c r="P89" s="74">
        <f t="shared" si="7"/>
        <v>3.8699999999999998E-2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0.2712</v>
      </c>
      <c r="F90" s="92">
        <v>6.6390000000000005E-2</v>
      </c>
      <c r="G90" s="88">
        <f t="shared" si="8"/>
        <v>0.33759</v>
      </c>
      <c r="H90" s="89">
        <v>717</v>
      </c>
      <c r="I90" s="90" t="s">
        <v>64</v>
      </c>
      <c r="J90" s="74">
        <f t="shared" si="9"/>
        <v>7.17E-2</v>
      </c>
      <c r="K90" s="89">
        <v>507</v>
      </c>
      <c r="L90" s="90" t="s">
        <v>64</v>
      </c>
      <c r="M90" s="74">
        <f t="shared" si="6"/>
        <v>5.0700000000000002E-2</v>
      </c>
      <c r="N90" s="89">
        <v>408</v>
      </c>
      <c r="O90" s="90" t="s">
        <v>64</v>
      </c>
      <c r="P90" s="74">
        <f t="shared" si="7"/>
        <v>4.0799999999999996E-2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0.28599999999999998</v>
      </c>
      <c r="F91" s="92">
        <v>6.4530000000000004E-2</v>
      </c>
      <c r="G91" s="88">
        <f t="shared" si="8"/>
        <v>0.35053000000000001</v>
      </c>
      <c r="H91" s="89">
        <v>766</v>
      </c>
      <c r="I91" s="90" t="s">
        <v>64</v>
      </c>
      <c r="J91" s="74">
        <f t="shared" si="9"/>
        <v>7.6600000000000001E-2</v>
      </c>
      <c r="K91" s="89">
        <v>530</v>
      </c>
      <c r="L91" s="90" t="s">
        <v>64</v>
      </c>
      <c r="M91" s="74">
        <f t="shared" si="6"/>
        <v>5.3000000000000005E-2</v>
      </c>
      <c r="N91" s="89">
        <v>429</v>
      </c>
      <c r="O91" s="90" t="s">
        <v>64</v>
      </c>
      <c r="P91" s="74">
        <f t="shared" si="7"/>
        <v>4.2900000000000001E-2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0.30049999999999999</v>
      </c>
      <c r="F92" s="92">
        <v>6.2780000000000002E-2</v>
      </c>
      <c r="G92" s="88">
        <f t="shared" si="8"/>
        <v>0.36327999999999999</v>
      </c>
      <c r="H92" s="89">
        <v>814</v>
      </c>
      <c r="I92" s="90" t="s">
        <v>64</v>
      </c>
      <c r="J92" s="74">
        <f t="shared" si="9"/>
        <v>8.14E-2</v>
      </c>
      <c r="K92" s="89">
        <v>551</v>
      </c>
      <c r="L92" s="90" t="s">
        <v>64</v>
      </c>
      <c r="M92" s="74">
        <f t="shared" si="6"/>
        <v>5.5100000000000003E-2</v>
      </c>
      <c r="N92" s="89">
        <v>448</v>
      </c>
      <c r="O92" s="90" t="s">
        <v>64</v>
      </c>
      <c r="P92" s="74">
        <f t="shared" si="7"/>
        <v>4.48E-2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0.32829999999999998</v>
      </c>
      <c r="F93" s="92">
        <v>5.96E-2</v>
      </c>
      <c r="G93" s="88">
        <f t="shared" si="8"/>
        <v>0.38789999999999997</v>
      </c>
      <c r="H93" s="89">
        <v>908</v>
      </c>
      <c r="I93" s="90" t="s">
        <v>64</v>
      </c>
      <c r="J93" s="74">
        <f t="shared" si="9"/>
        <v>9.0800000000000006E-2</v>
      </c>
      <c r="K93" s="89">
        <v>590</v>
      </c>
      <c r="L93" s="90" t="s">
        <v>64</v>
      </c>
      <c r="M93" s="74">
        <f t="shared" si="6"/>
        <v>5.8999999999999997E-2</v>
      </c>
      <c r="N93" s="89">
        <v>485</v>
      </c>
      <c r="O93" s="90" t="s">
        <v>64</v>
      </c>
      <c r="P93" s="74">
        <f t="shared" si="7"/>
        <v>4.8500000000000001E-2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0.35460000000000003</v>
      </c>
      <c r="F94" s="92">
        <v>5.6779999999999997E-2</v>
      </c>
      <c r="G94" s="88">
        <f t="shared" si="8"/>
        <v>0.41138000000000002</v>
      </c>
      <c r="H94" s="89">
        <v>1000</v>
      </c>
      <c r="I94" s="90" t="s">
        <v>64</v>
      </c>
      <c r="J94" s="74">
        <f t="shared" si="9"/>
        <v>0.1</v>
      </c>
      <c r="K94" s="89">
        <v>626</v>
      </c>
      <c r="L94" s="90" t="s">
        <v>64</v>
      </c>
      <c r="M94" s="74">
        <f t="shared" si="6"/>
        <v>6.2600000000000003E-2</v>
      </c>
      <c r="N94" s="89">
        <v>520</v>
      </c>
      <c r="O94" s="90" t="s">
        <v>64</v>
      </c>
      <c r="P94" s="74">
        <f t="shared" si="7"/>
        <v>5.2000000000000005E-2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0.37959999999999999</v>
      </c>
      <c r="F95" s="92">
        <v>5.4260000000000003E-2</v>
      </c>
      <c r="G95" s="88">
        <f t="shared" si="8"/>
        <v>0.43386000000000002</v>
      </c>
      <c r="H95" s="89">
        <v>1090</v>
      </c>
      <c r="I95" s="90" t="s">
        <v>64</v>
      </c>
      <c r="J95" s="74">
        <f t="shared" si="9"/>
        <v>0.10900000000000001</v>
      </c>
      <c r="K95" s="89">
        <v>659</v>
      </c>
      <c r="L95" s="90" t="s">
        <v>64</v>
      </c>
      <c r="M95" s="74">
        <f t="shared" si="6"/>
        <v>6.59E-2</v>
      </c>
      <c r="N95" s="89">
        <v>551</v>
      </c>
      <c r="O95" s="90" t="s">
        <v>64</v>
      </c>
      <c r="P95" s="74">
        <f t="shared" si="7"/>
        <v>5.5100000000000003E-2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0.40350000000000003</v>
      </c>
      <c r="F96" s="92">
        <v>5.1990000000000001E-2</v>
      </c>
      <c r="G96" s="88">
        <f t="shared" si="8"/>
        <v>0.45549000000000001</v>
      </c>
      <c r="H96" s="89">
        <v>1178</v>
      </c>
      <c r="I96" s="90" t="s">
        <v>64</v>
      </c>
      <c r="J96" s="74">
        <f t="shared" si="9"/>
        <v>0.11779999999999999</v>
      </c>
      <c r="K96" s="89">
        <v>689</v>
      </c>
      <c r="L96" s="90" t="s">
        <v>64</v>
      </c>
      <c r="M96" s="74">
        <f t="shared" si="6"/>
        <v>6.8899999999999989E-2</v>
      </c>
      <c r="N96" s="89">
        <v>581</v>
      </c>
      <c r="O96" s="90" t="s">
        <v>64</v>
      </c>
      <c r="P96" s="74">
        <f t="shared" si="7"/>
        <v>5.8099999999999999E-2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0.42620000000000002</v>
      </c>
      <c r="F97" s="92">
        <v>4.9930000000000002E-2</v>
      </c>
      <c r="G97" s="88">
        <f t="shared" si="8"/>
        <v>0.47613000000000005</v>
      </c>
      <c r="H97" s="89">
        <v>1264</v>
      </c>
      <c r="I97" s="90" t="s">
        <v>64</v>
      </c>
      <c r="J97" s="74">
        <f t="shared" si="9"/>
        <v>0.12640000000000001</v>
      </c>
      <c r="K97" s="89">
        <v>717</v>
      </c>
      <c r="L97" s="90" t="s">
        <v>64</v>
      </c>
      <c r="M97" s="74">
        <f t="shared" si="6"/>
        <v>7.17E-2</v>
      </c>
      <c r="N97" s="89">
        <v>609</v>
      </c>
      <c r="O97" s="90" t="s">
        <v>64</v>
      </c>
      <c r="P97" s="74">
        <f t="shared" si="7"/>
        <v>6.0899999999999996E-2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0.44800000000000001</v>
      </c>
      <c r="F98" s="92">
        <v>4.8059999999999999E-2</v>
      </c>
      <c r="G98" s="88">
        <f t="shared" si="8"/>
        <v>0.49606</v>
      </c>
      <c r="H98" s="89">
        <v>1348</v>
      </c>
      <c r="I98" s="90" t="s">
        <v>64</v>
      </c>
      <c r="J98" s="74">
        <f t="shared" si="9"/>
        <v>0.1348</v>
      </c>
      <c r="K98" s="89">
        <v>742</v>
      </c>
      <c r="L98" s="90" t="s">
        <v>64</v>
      </c>
      <c r="M98" s="74">
        <f t="shared" si="6"/>
        <v>7.4200000000000002E-2</v>
      </c>
      <c r="N98" s="89">
        <v>636</v>
      </c>
      <c r="O98" s="90" t="s">
        <v>64</v>
      </c>
      <c r="P98" s="74">
        <f t="shared" si="7"/>
        <v>6.3600000000000004E-2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0.48899999999999999</v>
      </c>
      <c r="F99" s="92">
        <v>4.4760000000000001E-2</v>
      </c>
      <c r="G99" s="88">
        <f t="shared" si="8"/>
        <v>0.53376000000000001</v>
      </c>
      <c r="H99" s="89">
        <v>1513</v>
      </c>
      <c r="I99" s="90" t="s">
        <v>64</v>
      </c>
      <c r="J99" s="74">
        <f t="shared" si="9"/>
        <v>0.15129999999999999</v>
      </c>
      <c r="K99" s="89">
        <v>789</v>
      </c>
      <c r="L99" s="90" t="s">
        <v>64</v>
      </c>
      <c r="M99" s="74">
        <f t="shared" si="6"/>
        <v>7.8899999999999998E-2</v>
      </c>
      <c r="N99" s="89">
        <v>685</v>
      </c>
      <c r="O99" s="90" t="s">
        <v>64</v>
      </c>
      <c r="P99" s="74">
        <f t="shared" si="7"/>
        <v>6.8500000000000005E-2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0.5272</v>
      </c>
      <c r="F100" s="92">
        <v>4.1959999999999997E-2</v>
      </c>
      <c r="G100" s="88">
        <f t="shared" si="8"/>
        <v>0.56916</v>
      </c>
      <c r="H100" s="89">
        <v>1671</v>
      </c>
      <c r="I100" s="90" t="s">
        <v>64</v>
      </c>
      <c r="J100" s="74">
        <f t="shared" si="9"/>
        <v>0.1671</v>
      </c>
      <c r="K100" s="89">
        <v>829</v>
      </c>
      <c r="L100" s="90" t="s">
        <v>64</v>
      </c>
      <c r="M100" s="74">
        <f t="shared" si="6"/>
        <v>8.2900000000000001E-2</v>
      </c>
      <c r="N100" s="89">
        <v>729</v>
      </c>
      <c r="O100" s="90" t="s">
        <v>64</v>
      </c>
      <c r="P100" s="74">
        <f t="shared" si="7"/>
        <v>7.2899999999999993E-2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0.56289999999999996</v>
      </c>
      <c r="F101" s="92">
        <v>3.9530000000000003E-2</v>
      </c>
      <c r="G101" s="88">
        <f t="shared" si="8"/>
        <v>0.60242999999999991</v>
      </c>
      <c r="H101" s="89">
        <v>1824</v>
      </c>
      <c r="I101" s="90" t="s">
        <v>64</v>
      </c>
      <c r="J101" s="74">
        <f t="shared" si="9"/>
        <v>0.18240000000000001</v>
      </c>
      <c r="K101" s="89">
        <v>866</v>
      </c>
      <c r="L101" s="90" t="s">
        <v>64</v>
      </c>
      <c r="M101" s="74">
        <f t="shared" si="6"/>
        <v>8.6599999999999996E-2</v>
      </c>
      <c r="N101" s="89">
        <v>770</v>
      </c>
      <c r="O101" s="90" t="s">
        <v>64</v>
      </c>
      <c r="P101" s="74">
        <f t="shared" si="7"/>
        <v>7.6999999999999999E-2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0.59660000000000002</v>
      </c>
      <c r="F102" s="92">
        <v>3.7420000000000002E-2</v>
      </c>
      <c r="G102" s="88">
        <f t="shared" si="8"/>
        <v>0.63402000000000003</v>
      </c>
      <c r="H102" s="89">
        <v>1973</v>
      </c>
      <c r="I102" s="90" t="s">
        <v>64</v>
      </c>
      <c r="J102" s="74">
        <f t="shared" si="9"/>
        <v>0.1973</v>
      </c>
      <c r="K102" s="89">
        <v>898</v>
      </c>
      <c r="L102" s="90" t="s">
        <v>64</v>
      </c>
      <c r="M102" s="74">
        <f t="shared" si="6"/>
        <v>8.9800000000000005E-2</v>
      </c>
      <c r="N102" s="89">
        <v>807</v>
      </c>
      <c r="O102" s="90" t="s">
        <v>64</v>
      </c>
      <c r="P102" s="74">
        <f t="shared" si="7"/>
        <v>8.0700000000000008E-2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0.62860000000000005</v>
      </c>
      <c r="F103" s="92">
        <v>3.5549999999999998E-2</v>
      </c>
      <c r="G103" s="88">
        <f t="shared" si="8"/>
        <v>0.66415000000000002</v>
      </c>
      <c r="H103" s="89">
        <v>2118</v>
      </c>
      <c r="I103" s="90" t="s">
        <v>64</v>
      </c>
      <c r="J103" s="74">
        <f t="shared" si="9"/>
        <v>0.21179999999999999</v>
      </c>
      <c r="K103" s="89">
        <v>927</v>
      </c>
      <c r="L103" s="90" t="s">
        <v>64</v>
      </c>
      <c r="M103" s="74">
        <f t="shared" si="6"/>
        <v>9.2700000000000005E-2</v>
      </c>
      <c r="N103" s="89">
        <v>842</v>
      </c>
      <c r="O103" s="90" t="s">
        <v>64</v>
      </c>
      <c r="P103" s="74">
        <f t="shared" si="7"/>
        <v>8.4199999999999997E-2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0.65890000000000004</v>
      </c>
      <c r="F104" s="92">
        <v>3.388E-2</v>
      </c>
      <c r="G104" s="88">
        <f t="shared" si="8"/>
        <v>0.69278000000000006</v>
      </c>
      <c r="H104" s="89">
        <v>2258</v>
      </c>
      <c r="I104" s="90" t="s">
        <v>64</v>
      </c>
      <c r="J104" s="74">
        <f t="shared" si="9"/>
        <v>0.2258</v>
      </c>
      <c r="K104" s="89">
        <v>954</v>
      </c>
      <c r="L104" s="90" t="s">
        <v>64</v>
      </c>
      <c r="M104" s="74">
        <f t="shared" si="6"/>
        <v>9.5399999999999999E-2</v>
      </c>
      <c r="N104" s="89">
        <v>874</v>
      </c>
      <c r="O104" s="90" t="s">
        <v>64</v>
      </c>
      <c r="P104" s="74">
        <f t="shared" si="7"/>
        <v>8.7400000000000005E-2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0.68779999999999997</v>
      </c>
      <c r="F105" s="92">
        <v>3.2390000000000002E-2</v>
      </c>
      <c r="G105" s="88">
        <f t="shared" si="8"/>
        <v>0.72019</v>
      </c>
      <c r="H105" s="89">
        <v>2396</v>
      </c>
      <c r="I105" s="90" t="s">
        <v>64</v>
      </c>
      <c r="J105" s="74">
        <f t="shared" si="9"/>
        <v>0.23959999999999998</v>
      </c>
      <c r="K105" s="89">
        <v>979</v>
      </c>
      <c r="L105" s="90" t="s">
        <v>64</v>
      </c>
      <c r="M105" s="74">
        <f t="shared" si="6"/>
        <v>9.7900000000000001E-2</v>
      </c>
      <c r="N105" s="89">
        <v>904</v>
      </c>
      <c r="O105" s="90" t="s">
        <v>64</v>
      </c>
      <c r="P105" s="74">
        <f t="shared" si="7"/>
        <v>9.0400000000000008E-2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0.71540000000000004</v>
      </c>
      <c r="F106" s="92">
        <v>3.1040000000000002E-2</v>
      </c>
      <c r="G106" s="88">
        <f t="shared" si="8"/>
        <v>0.74643999999999999</v>
      </c>
      <c r="H106" s="89">
        <v>2530</v>
      </c>
      <c r="I106" s="90" t="s">
        <v>64</v>
      </c>
      <c r="J106" s="74">
        <f t="shared" si="9"/>
        <v>0.253</v>
      </c>
      <c r="K106" s="89">
        <v>1001</v>
      </c>
      <c r="L106" s="90" t="s">
        <v>64</v>
      </c>
      <c r="M106" s="74">
        <f t="shared" si="6"/>
        <v>0.10009999999999999</v>
      </c>
      <c r="N106" s="89">
        <v>933</v>
      </c>
      <c r="O106" s="90" t="s">
        <v>64</v>
      </c>
      <c r="P106" s="74">
        <f t="shared" si="7"/>
        <v>9.3300000000000008E-2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0.7419</v>
      </c>
      <c r="F107" s="92">
        <v>2.981E-2</v>
      </c>
      <c r="G107" s="88">
        <f t="shared" si="8"/>
        <v>0.77171000000000001</v>
      </c>
      <c r="H107" s="89">
        <v>2661</v>
      </c>
      <c r="I107" s="90" t="s">
        <v>64</v>
      </c>
      <c r="J107" s="74">
        <f t="shared" si="9"/>
        <v>0.2661</v>
      </c>
      <c r="K107" s="89">
        <v>1022</v>
      </c>
      <c r="L107" s="90" t="s">
        <v>64</v>
      </c>
      <c r="M107" s="74">
        <f t="shared" si="6"/>
        <v>0.1022</v>
      </c>
      <c r="N107" s="89">
        <v>960</v>
      </c>
      <c r="O107" s="90" t="s">
        <v>64</v>
      </c>
      <c r="P107" s="74">
        <f t="shared" si="7"/>
        <v>9.6000000000000002E-2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0.76719999999999999</v>
      </c>
      <c r="F108" s="92">
        <v>2.869E-2</v>
      </c>
      <c r="G108" s="88">
        <f t="shared" si="8"/>
        <v>0.79588999999999999</v>
      </c>
      <c r="H108" s="89">
        <v>2789</v>
      </c>
      <c r="I108" s="90" t="s">
        <v>64</v>
      </c>
      <c r="J108" s="74">
        <f t="shared" si="9"/>
        <v>0.27890000000000004</v>
      </c>
      <c r="K108" s="89">
        <v>1042</v>
      </c>
      <c r="L108" s="90" t="s">
        <v>64</v>
      </c>
      <c r="M108" s="74">
        <f t="shared" si="6"/>
        <v>0.1042</v>
      </c>
      <c r="N108" s="89">
        <v>985</v>
      </c>
      <c r="O108" s="90" t="s">
        <v>64</v>
      </c>
      <c r="P108" s="74">
        <f t="shared" si="7"/>
        <v>9.8500000000000004E-2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0.79149999999999998</v>
      </c>
      <c r="F109" s="92">
        <v>2.767E-2</v>
      </c>
      <c r="G109" s="88">
        <f t="shared" si="8"/>
        <v>0.81916999999999995</v>
      </c>
      <c r="H109" s="89">
        <v>2915</v>
      </c>
      <c r="I109" s="90" t="s">
        <v>64</v>
      </c>
      <c r="J109" s="74">
        <f t="shared" si="9"/>
        <v>0.29149999999999998</v>
      </c>
      <c r="K109" s="89">
        <v>1060</v>
      </c>
      <c r="L109" s="90" t="s">
        <v>64</v>
      </c>
      <c r="M109" s="74">
        <f t="shared" si="6"/>
        <v>0.10600000000000001</v>
      </c>
      <c r="N109" s="89">
        <v>1009</v>
      </c>
      <c r="O109" s="90" t="s">
        <v>64</v>
      </c>
      <c r="P109" s="74">
        <f t="shared" si="7"/>
        <v>0.10089999999999999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0.83750000000000002</v>
      </c>
      <c r="F110" s="92">
        <v>2.5850000000000001E-2</v>
      </c>
      <c r="G110" s="88">
        <f t="shared" si="8"/>
        <v>0.86335000000000006</v>
      </c>
      <c r="H110" s="89">
        <v>3159</v>
      </c>
      <c r="I110" s="90" t="s">
        <v>64</v>
      </c>
      <c r="J110" s="76">
        <f t="shared" si="9"/>
        <v>0.31589999999999996</v>
      </c>
      <c r="K110" s="89">
        <v>1093</v>
      </c>
      <c r="L110" s="90" t="s">
        <v>64</v>
      </c>
      <c r="M110" s="74">
        <f t="shared" si="6"/>
        <v>0.10929999999999999</v>
      </c>
      <c r="N110" s="89">
        <v>1054</v>
      </c>
      <c r="O110" s="90" t="s">
        <v>64</v>
      </c>
      <c r="P110" s="74">
        <f t="shared" si="7"/>
        <v>0.10540000000000001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0.89059999999999995</v>
      </c>
      <c r="F111" s="92">
        <v>2.392E-2</v>
      </c>
      <c r="G111" s="88">
        <f t="shared" si="8"/>
        <v>0.91452</v>
      </c>
      <c r="H111" s="89">
        <v>3453</v>
      </c>
      <c r="I111" s="90" t="s">
        <v>64</v>
      </c>
      <c r="J111" s="76">
        <f t="shared" si="9"/>
        <v>0.3453</v>
      </c>
      <c r="K111" s="89">
        <v>1129</v>
      </c>
      <c r="L111" s="90" t="s">
        <v>64</v>
      </c>
      <c r="M111" s="74">
        <f t="shared" si="6"/>
        <v>0.1129</v>
      </c>
      <c r="N111" s="89">
        <v>1105</v>
      </c>
      <c r="O111" s="90" t="s">
        <v>64</v>
      </c>
      <c r="P111" s="74">
        <f t="shared" si="7"/>
        <v>0.1105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0.93979999999999997</v>
      </c>
      <c r="F112" s="92">
        <v>2.23E-2</v>
      </c>
      <c r="G112" s="88">
        <f t="shared" si="8"/>
        <v>0.96209999999999996</v>
      </c>
      <c r="H112" s="89">
        <v>3735</v>
      </c>
      <c r="I112" s="90" t="s">
        <v>64</v>
      </c>
      <c r="J112" s="76">
        <f t="shared" si="9"/>
        <v>0.3735</v>
      </c>
      <c r="K112" s="89">
        <v>1161</v>
      </c>
      <c r="L112" s="90" t="s">
        <v>64</v>
      </c>
      <c r="M112" s="74">
        <f t="shared" si="6"/>
        <v>0.11610000000000001</v>
      </c>
      <c r="N112" s="89">
        <v>1151</v>
      </c>
      <c r="O112" s="90" t="s">
        <v>64</v>
      </c>
      <c r="P112" s="74">
        <f t="shared" si="7"/>
        <v>0.11510000000000001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0.98599999999999999</v>
      </c>
      <c r="F113" s="92">
        <v>2.0910000000000002E-2</v>
      </c>
      <c r="G113" s="88">
        <f t="shared" si="8"/>
        <v>1.00691</v>
      </c>
      <c r="H113" s="89">
        <v>4007</v>
      </c>
      <c r="I113" s="90" t="s">
        <v>64</v>
      </c>
      <c r="J113" s="76">
        <f t="shared" si="9"/>
        <v>0.40069999999999995</v>
      </c>
      <c r="K113" s="89">
        <v>1189</v>
      </c>
      <c r="L113" s="90" t="s">
        <v>64</v>
      </c>
      <c r="M113" s="74">
        <f t="shared" si="6"/>
        <v>0.11890000000000001</v>
      </c>
      <c r="N113" s="89">
        <v>1193</v>
      </c>
      <c r="O113" s="90" t="s">
        <v>64</v>
      </c>
      <c r="P113" s="74">
        <f t="shared" si="7"/>
        <v>0.1193</v>
      </c>
    </row>
    <row r="114" spans="1:16">
      <c r="B114" s="89">
        <v>300</v>
      </c>
      <c r="C114" s="90" t="s">
        <v>63</v>
      </c>
      <c r="D114" s="74">
        <f t="shared" ref="D114:D126" si="10">B114/1000/$C$5</f>
        <v>4.2857142857142858E-2</v>
      </c>
      <c r="E114" s="91">
        <v>1.03</v>
      </c>
      <c r="F114" s="92">
        <v>1.9699999999999999E-2</v>
      </c>
      <c r="G114" s="88">
        <f t="shared" si="8"/>
        <v>1.0497000000000001</v>
      </c>
      <c r="H114" s="89">
        <v>4270</v>
      </c>
      <c r="I114" s="90" t="s">
        <v>64</v>
      </c>
      <c r="J114" s="76">
        <f t="shared" si="9"/>
        <v>0.42699999999999994</v>
      </c>
      <c r="K114" s="89">
        <v>1214</v>
      </c>
      <c r="L114" s="90" t="s">
        <v>64</v>
      </c>
      <c r="M114" s="74">
        <f t="shared" si="6"/>
        <v>0.12139999999999999</v>
      </c>
      <c r="N114" s="89">
        <v>1231</v>
      </c>
      <c r="O114" s="90" t="s">
        <v>64</v>
      </c>
      <c r="P114" s="74">
        <f t="shared" si="7"/>
        <v>0.12310000000000001</v>
      </c>
    </row>
    <row r="115" spans="1:16">
      <c r="B115" s="89">
        <v>325</v>
      </c>
      <c r="C115" s="90" t="s">
        <v>63</v>
      </c>
      <c r="D115" s="74">
        <f t="shared" si="10"/>
        <v>4.642857142857143E-2</v>
      </c>
      <c r="E115" s="91">
        <v>1.0720000000000001</v>
      </c>
      <c r="F115" s="92">
        <v>1.864E-2</v>
      </c>
      <c r="G115" s="88">
        <f t="shared" si="8"/>
        <v>1.0906400000000001</v>
      </c>
      <c r="H115" s="89">
        <v>4526</v>
      </c>
      <c r="I115" s="90" t="s">
        <v>64</v>
      </c>
      <c r="J115" s="76">
        <f t="shared" si="9"/>
        <v>0.4526</v>
      </c>
      <c r="K115" s="89">
        <v>1237</v>
      </c>
      <c r="L115" s="90" t="s">
        <v>64</v>
      </c>
      <c r="M115" s="74">
        <f t="shared" si="6"/>
        <v>0.1237</v>
      </c>
      <c r="N115" s="89">
        <v>1266</v>
      </c>
      <c r="O115" s="90" t="s">
        <v>64</v>
      </c>
      <c r="P115" s="74">
        <f t="shared" si="7"/>
        <v>0.12659999999999999</v>
      </c>
    </row>
    <row r="116" spans="1:16">
      <c r="B116" s="89">
        <v>350</v>
      </c>
      <c r="C116" s="90" t="s">
        <v>63</v>
      </c>
      <c r="D116" s="74">
        <f t="shared" si="10"/>
        <v>4.9999999999999996E-2</v>
      </c>
      <c r="E116" s="91">
        <v>1.1120000000000001</v>
      </c>
      <c r="F116" s="92">
        <v>1.77E-2</v>
      </c>
      <c r="G116" s="88">
        <f t="shared" si="8"/>
        <v>1.1297000000000001</v>
      </c>
      <c r="H116" s="89">
        <v>4773</v>
      </c>
      <c r="I116" s="90" t="s">
        <v>64</v>
      </c>
      <c r="J116" s="76">
        <f t="shared" si="9"/>
        <v>0.47729999999999995</v>
      </c>
      <c r="K116" s="89">
        <v>1257</v>
      </c>
      <c r="L116" s="90" t="s">
        <v>64</v>
      </c>
      <c r="M116" s="74">
        <f t="shared" si="6"/>
        <v>0.12569999999999998</v>
      </c>
      <c r="N116" s="89">
        <v>1299</v>
      </c>
      <c r="O116" s="90" t="s">
        <v>64</v>
      </c>
      <c r="P116" s="74">
        <f t="shared" si="7"/>
        <v>0.12989999999999999</v>
      </c>
    </row>
    <row r="117" spans="1:16">
      <c r="B117" s="89">
        <v>375</v>
      </c>
      <c r="C117" s="90" t="s">
        <v>63</v>
      </c>
      <c r="D117" s="74">
        <f t="shared" si="10"/>
        <v>5.3571428571428568E-2</v>
      </c>
      <c r="E117" s="91">
        <v>1.151</v>
      </c>
      <c r="F117" s="92">
        <v>1.686E-2</v>
      </c>
      <c r="G117" s="88">
        <f t="shared" si="8"/>
        <v>1.1678600000000001</v>
      </c>
      <c r="H117" s="89">
        <v>5014</v>
      </c>
      <c r="I117" s="90" t="s">
        <v>64</v>
      </c>
      <c r="J117" s="76">
        <f t="shared" si="9"/>
        <v>0.50140000000000007</v>
      </c>
      <c r="K117" s="89">
        <v>1276</v>
      </c>
      <c r="L117" s="90" t="s">
        <v>64</v>
      </c>
      <c r="M117" s="74">
        <f t="shared" si="6"/>
        <v>0.12759999999999999</v>
      </c>
      <c r="N117" s="89">
        <v>1330</v>
      </c>
      <c r="O117" s="90" t="s">
        <v>64</v>
      </c>
      <c r="P117" s="74">
        <f t="shared" si="7"/>
        <v>0.13300000000000001</v>
      </c>
    </row>
    <row r="118" spans="1:16">
      <c r="B118" s="89">
        <v>400</v>
      </c>
      <c r="C118" s="90" t="s">
        <v>63</v>
      </c>
      <c r="D118" s="74">
        <f t="shared" si="10"/>
        <v>5.7142857142857148E-2</v>
      </c>
      <c r="E118" s="91">
        <v>1.1890000000000001</v>
      </c>
      <c r="F118" s="92">
        <v>1.6109999999999999E-2</v>
      </c>
      <c r="G118" s="88">
        <f t="shared" si="8"/>
        <v>1.2051100000000001</v>
      </c>
      <c r="H118" s="89">
        <v>5249</v>
      </c>
      <c r="I118" s="90" t="s">
        <v>64</v>
      </c>
      <c r="J118" s="76">
        <f t="shared" si="9"/>
        <v>0.52489999999999992</v>
      </c>
      <c r="K118" s="89">
        <v>1293</v>
      </c>
      <c r="L118" s="90" t="s">
        <v>64</v>
      </c>
      <c r="M118" s="74">
        <f t="shared" si="6"/>
        <v>0.1293</v>
      </c>
      <c r="N118" s="89">
        <v>1359</v>
      </c>
      <c r="O118" s="90" t="s">
        <v>64</v>
      </c>
      <c r="P118" s="74">
        <f t="shared" si="7"/>
        <v>0.13589999999999999</v>
      </c>
    </row>
    <row r="119" spans="1:16">
      <c r="B119" s="89">
        <v>450</v>
      </c>
      <c r="C119" s="90" t="s">
        <v>63</v>
      </c>
      <c r="D119" s="74">
        <f t="shared" si="10"/>
        <v>6.4285714285714293E-2</v>
      </c>
      <c r="E119" s="91">
        <v>1.262</v>
      </c>
      <c r="F119" s="92">
        <v>1.481E-2</v>
      </c>
      <c r="G119" s="88">
        <f t="shared" si="8"/>
        <v>1.27681</v>
      </c>
      <c r="H119" s="89">
        <v>5701</v>
      </c>
      <c r="I119" s="90" t="s">
        <v>64</v>
      </c>
      <c r="J119" s="76">
        <f t="shared" si="9"/>
        <v>0.57009999999999994</v>
      </c>
      <c r="K119" s="89">
        <v>1324</v>
      </c>
      <c r="L119" s="90" t="s">
        <v>64</v>
      </c>
      <c r="M119" s="74">
        <f t="shared" si="6"/>
        <v>0.13240000000000002</v>
      </c>
      <c r="N119" s="89">
        <v>1411</v>
      </c>
      <c r="O119" s="90" t="s">
        <v>64</v>
      </c>
      <c r="P119" s="74">
        <f t="shared" si="7"/>
        <v>0.1411</v>
      </c>
    </row>
    <row r="120" spans="1:16">
      <c r="B120" s="89">
        <v>500</v>
      </c>
      <c r="C120" s="90" t="s">
        <v>63</v>
      </c>
      <c r="D120" s="74">
        <f t="shared" si="10"/>
        <v>7.1428571428571425E-2</v>
      </c>
      <c r="E120" s="91">
        <v>1.33</v>
      </c>
      <c r="F120" s="92">
        <v>1.372E-2</v>
      </c>
      <c r="G120" s="88">
        <f t="shared" si="8"/>
        <v>1.34372</v>
      </c>
      <c r="H120" s="89">
        <v>6132</v>
      </c>
      <c r="I120" s="90" t="s">
        <v>64</v>
      </c>
      <c r="J120" s="76">
        <f t="shared" si="9"/>
        <v>0.61319999999999997</v>
      </c>
      <c r="K120" s="89">
        <v>1351</v>
      </c>
      <c r="L120" s="90" t="s">
        <v>64</v>
      </c>
      <c r="M120" s="74">
        <f t="shared" si="6"/>
        <v>0.1351</v>
      </c>
      <c r="N120" s="89">
        <v>1457</v>
      </c>
      <c r="O120" s="90" t="s">
        <v>64</v>
      </c>
      <c r="P120" s="74">
        <f t="shared" si="7"/>
        <v>0.1457</v>
      </c>
    </row>
    <row r="121" spans="1:16">
      <c r="B121" s="89">
        <v>550</v>
      </c>
      <c r="C121" s="90" t="s">
        <v>63</v>
      </c>
      <c r="D121" s="74">
        <f t="shared" si="10"/>
        <v>7.8571428571428584E-2</v>
      </c>
      <c r="E121" s="91">
        <v>1.395</v>
      </c>
      <c r="F121" s="92">
        <v>1.2800000000000001E-2</v>
      </c>
      <c r="G121" s="88">
        <f t="shared" si="8"/>
        <v>1.4077999999999999</v>
      </c>
      <c r="H121" s="89">
        <v>6545</v>
      </c>
      <c r="I121" s="90" t="s">
        <v>64</v>
      </c>
      <c r="J121" s="76">
        <f t="shared" si="9"/>
        <v>0.65449999999999997</v>
      </c>
      <c r="K121" s="89">
        <v>1375</v>
      </c>
      <c r="L121" s="90" t="s">
        <v>64</v>
      </c>
      <c r="M121" s="74">
        <f t="shared" si="6"/>
        <v>0.13750000000000001</v>
      </c>
      <c r="N121" s="89">
        <v>1499</v>
      </c>
      <c r="O121" s="90" t="s">
        <v>64</v>
      </c>
      <c r="P121" s="74">
        <f t="shared" si="7"/>
        <v>0.14990000000000001</v>
      </c>
    </row>
    <row r="122" spans="1:16">
      <c r="B122" s="89">
        <v>600</v>
      </c>
      <c r="C122" s="90" t="s">
        <v>63</v>
      </c>
      <c r="D122" s="74">
        <f t="shared" si="10"/>
        <v>8.5714285714285715E-2</v>
      </c>
      <c r="E122" s="91">
        <v>1.456</v>
      </c>
      <c r="F122" s="92">
        <v>1.2E-2</v>
      </c>
      <c r="G122" s="88">
        <f t="shared" si="8"/>
        <v>1.468</v>
      </c>
      <c r="H122" s="89">
        <v>6943</v>
      </c>
      <c r="I122" s="90" t="s">
        <v>64</v>
      </c>
      <c r="J122" s="76">
        <f t="shared" si="9"/>
        <v>0.69429999999999992</v>
      </c>
      <c r="K122" s="89">
        <v>1395</v>
      </c>
      <c r="L122" s="90" t="s">
        <v>64</v>
      </c>
      <c r="M122" s="74">
        <f t="shared" si="6"/>
        <v>0.13950000000000001</v>
      </c>
      <c r="N122" s="89">
        <v>1538</v>
      </c>
      <c r="O122" s="90" t="s">
        <v>64</v>
      </c>
      <c r="P122" s="74">
        <f t="shared" si="7"/>
        <v>0.15379999999999999</v>
      </c>
    </row>
    <row r="123" spans="1:16">
      <c r="B123" s="89">
        <v>650</v>
      </c>
      <c r="C123" s="90" t="s">
        <v>63</v>
      </c>
      <c r="D123" s="74">
        <f t="shared" si="10"/>
        <v>9.285714285714286E-2</v>
      </c>
      <c r="E123" s="91">
        <v>1.5129999999999999</v>
      </c>
      <c r="F123" s="92">
        <v>1.1310000000000001E-2</v>
      </c>
      <c r="G123" s="88">
        <f t="shared" si="8"/>
        <v>1.5243099999999998</v>
      </c>
      <c r="H123" s="89">
        <v>7327</v>
      </c>
      <c r="I123" s="90" t="s">
        <v>64</v>
      </c>
      <c r="J123" s="76">
        <f t="shared" si="9"/>
        <v>0.73270000000000002</v>
      </c>
      <c r="K123" s="89">
        <v>1414</v>
      </c>
      <c r="L123" s="90" t="s">
        <v>64</v>
      </c>
      <c r="M123" s="74">
        <f t="shared" si="6"/>
        <v>0.1414</v>
      </c>
      <c r="N123" s="89">
        <v>1572</v>
      </c>
      <c r="O123" s="90" t="s">
        <v>64</v>
      </c>
      <c r="P123" s="74">
        <f t="shared" si="7"/>
        <v>0.15720000000000001</v>
      </c>
    </row>
    <row r="124" spans="1:16">
      <c r="B124" s="89">
        <v>700</v>
      </c>
      <c r="C124" s="90" t="s">
        <v>63</v>
      </c>
      <c r="D124" s="74">
        <f t="shared" si="10"/>
        <v>9.9999999999999992E-2</v>
      </c>
      <c r="E124" s="91">
        <v>1.5669999999999999</v>
      </c>
      <c r="F124" s="92">
        <v>1.0699999999999999E-2</v>
      </c>
      <c r="G124" s="88">
        <f t="shared" si="8"/>
        <v>1.5776999999999999</v>
      </c>
      <c r="H124" s="89">
        <v>7698</v>
      </c>
      <c r="I124" s="90" t="s">
        <v>64</v>
      </c>
      <c r="J124" s="76">
        <f t="shared" si="9"/>
        <v>0.76980000000000004</v>
      </c>
      <c r="K124" s="89">
        <v>1431</v>
      </c>
      <c r="L124" s="90" t="s">
        <v>64</v>
      </c>
      <c r="M124" s="74">
        <f t="shared" si="6"/>
        <v>0.1431</v>
      </c>
      <c r="N124" s="89">
        <v>1605</v>
      </c>
      <c r="O124" s="90" t="s">
        <v>64</v>
      </c>
      <c r="P124" s="74">
        <f t="shared" si="7"/>
        <v>0.1605</v>
      </c>
    </row>
    <row r="125" spans="1:16">
      <c r="B125" s="77">
        <v>800</v>
      </c>
      <c r="C125" s="79" t="s">
        <v>63</v>
      </c>
      <c r="D125" s="74">
        <f t="shared" si="10"/>
        <v>0.1142857142857143</v>
      </c>
      <c r="E125" s="91">
        <v>1.6639999999999999</v>
      </c>
      <c r="F125" s="92">
        <v>9.6810000000000004E-3</v>
      </c>
      <c r="G125" s="88">
        <f t="shared" si="8"/>
        <v>1.673681</v>
      </c>
      <c r="H125" s="89">
        <v>8411</v>
      </c>
      <c r="I125" s="90" t="s">
        <v>64</v>
      </c>
      <c r="J125" s="76">
        <f t="shared" si="9"/>
        <v>0.84109999999999996</v>
      </c>
      <c r="K125" s="89">
        <v>1461</v>
      </c>
      <c r="L125" s="90" t="s">
        <v>64</v>
      </c>
      <c r="M125" s="74">
        <f t="shared" si="6"/>
        <v>0.14610000000000001</v>
      </c>
      <c r="N125" s="89">
        <v>1662</v>
      </c>
      <c r="O125" s="90" t="s">
        <v>64</v>
      </c>
      <c r="P125" s="74">
        <f t="shared" si="7"/>
        <v>0.16619999999999999</v>
      </c>
    </row>
    <row r="126" spans="1:16">
      <c r="B126" s="77">
        <v>900</v>
      </c>
      <c r="C126" s="79" t="s">
        <v>63</v>
      </c>
      <c r="D126" s="74">
        <f t="shared" si="10"/>
        <v>0.12857142857142859</v>
      </c>
      <c r="E126" s="91">
        <v>1.7490000000000001</v>
      </c>
      <c r="F126" s="92">
        <v>8.8529999999999998E-3</v>
      </c>
      <c r="G126" s="88">
        <f t="shared" si="8"/>
        <v>1.7578530000000001</v>
      </c>
      <c r="H126" s="77">
        <v>9089</v>
      </c>
      <c r="I126" s="79" t="s">
        <v>64</v>
      </c>
      <c r="J126" s="76">
        <f t="shared" si="9"/>
        <v>0.90890000000000004</v>
      </c>
      <c r="K126" s="77">
        <v>1487</v>
      </c>
      <c r="L126" s="79" t="s">
        <v>64</v>
      </c>
      <c r="M126" s="74">
        <f t="shared" si="6"/>
        <v>0.1487</v>
      </c>
      <c r="N126" s="77">
        <v>1713</v>
      </c>
      <c r="O126" s="79" t="s">
        <v>64</v>
      </c>
      <c r="P126" s="74">
        <f t="shared" si="7"/>
        <v>0.17130000000000001</v>
      </c>
    </row>
    <row r="127" spans="1:16">
      <c r="B127" s="77">
        <v>1</v>
      </c>
      <c r="C127" s="78" t="s">
        <v>65</v>
      </c>
      <c r="D127" s="74">
        <f t="shared" ref="D127:D190" si="11">B127/$C$5</f>
        <v>0.14285714285714285</v>
      </c>
      <c r="E127" s="91">
        <v>1.823</v>
      </c>
      <c r="F127" s="92">
        <v>8.1670000000000006E-3</v>
      </c>
      <c r="G127" s="88">
        <f t="shared" si="8"/>
        <v>1.831167</v>
      </c>
      <c r="H127" s="77">
        <v>9741</v>
      </c>
      <c r="I127" s="79" t="s">
        <v>64</v>
      </c>
      <c r="J127" s="76">
        <f t="shared" si="9"/>
        <v>0.97409999999999997</v>
      </c>
      <c r="K127" s="77">
        <v>1510</v>
      </c>
      <c r="L127" s="79" t="s">
        <v>64</v>
      </c>
      <c r="M127" s="74">
        <f t="shared" si="6"/>
        <v>0.151</v>
      </c>
      <c r="N127" s="77">
        <v>1758</v>
      </c>
      <c r="O127" s="79" t="s">
        <v>64</v>
      </c>
      <c r="P127" s="74">
        <f t="shared" si="7"/>
        <v>0.17580000000000001</v>
      </c>
    </row>
    <row r="128" spans="1:16">
      <c r="A128" s="94"/>
      <c r="B128" s="89">
        <v>1.1000000000000001</v>
      </c>
      <c r="C128" s="90" t="s">
        <v>65</v>
      </c>
      <c r="D128" s="74">
        <f t="shared" si="11"/>
        <v>0.15714285714285717</v>
      </c>
      <c r="E128" s="91">
        <v>1.8859999999999999</v>
      </c>
      <c r="F128" s="92">
        <v>7.5890000000000003E-3</v>
      </c>
      <c r="G128" s="88">
        <f t="shared" si="8"/>
        <v>1.893589</v>
      </c>
      <c r="H128" s="89">
        <v>1.04</v>
      </c>
      <c r="I128" s="93" t="s">
        <v>66</v>
      </c>
      <c r="J128" s="76">
        <f t="shared" ref="J123:J181" si="12">H128</f>
        <v>1.04</v>
      </c>
      <c r="K128" s="77">
        <v>1530</v>
      </c>
      <c r="L128" s="79" t="s">
        <v>64</v>
      </c>
      <c r="M128" s="74">
        <f t="shared" si="6"/>
        <v>0.153</v>
      </c>
      <c r="N128" s="77">
        <v>1799</v>
      </c>
      <c r="O128" s="79" t="s">
        <v>64</v>
      </c>
      <c r="P128" s="74">
        <f t="shared" si="7"/>
        <v>0.1799</v>
      </c>
    </row>
    <row r="129" spans="1:16">
      <c r="A129" s="94"/>
      <c r="B129" s="89">
        <v>1.2</v>
      </c>
      <c r="C129" s="90" t="s">
        <v>65</v>
      </c>
      <c r="D129" s="74">
        <f t="shared" si="11"/>
        <v>0.17142857142857143</v>
      </c>
      <c r="E129" s="91">
        <v>1.94</v>
      </c>
      <c r="F129" s="92">
        <v>7.0939999999999996E-3</v>
      </c>
      <c r="G129" s="88">
        <f t="shared" si="8"/>
        <v>1.9470939999999999</v>
      </c>
      <c r="H129" s="89">
        <v>1.1000000000000001</v>
      </c>
      <c r="I129" s="90" t="s">
        <v>66</v>
      </c>
      <c r="J129" s="76">
        <f t="shared" si="12"/>
        <v>1.1000000000000001</v>
      </c>
      <c r="K129" s="77">
        <v>1548</v>
      </c>
      <c r="L129" s="79" t="s">
        <v>64</v>
      </c>
      <c r="M129" s="74">
        <f t="shared" si="6"/>
        <v>0.15479999999999999</v>
      </c>
      <c r="N129" s="77">
        <v>1836</v>
      </c>
      <c r="O129" s="79" t="s">
        <v>64</v>
      </c>
      <c r="P129" s="74">
        <f t="shared" si="7"/>
        <v>0.18360000000000001</v>
      </c>
    </row>
    <row r="130" spans="1:16">
      <c r="A130" s="94"/>
      <c r="B130" s="89">
        <v>1.3</v>
      </c>
      <c r="C130" s="90" t="s">
        <v>65</v>
      </c>
      <c r="D130" s="74">
        <f t="shared" si="11"/>
        <v>0.18571428571428572</v>
      </c>
      <c r="E130" s="91">
        <v>1.986</v>
      </c>
      <c r="F130" s="92">
        <v>6.6649999999999999E-3</v>
      </c>
      <c r="G130" s="88">
        <f t="shared" si="8"/>
        <v>1.9926649999999999</v>
      </c>
      <c r="H130" s="89">
        <v>1.1599999999999999</v>
      </c>
      <c r="I130" s="90" t="s">
        <v>66</v>
      </c>
      <c r="J130" s="76">
        <f t="shared" si="12"/>
        <v>1.1599999999999999</v>
      </c>
      <c r="K130" s="77">
        <v>1564</v>
      </c>
      <c r="L130" s="79" t="s">
        <v>64</v>
      </c>
      <c r="M130" s="74">
        <f t="shared" si="6"/>
        <v>0.15640000000000001</v>
      </c>
      <c r="N130" s="77">
        <v>1870</v>
      </c>
      <c r="O130" s="79" t="s">
        <v>64</v>
      </c>
      <c r="P130" s="74">
        <f t="shared" si="7"/>
        <v>0.187</v>
      </c>
    </row>
    <row r="131" spans="1:16">
      <c r="A131" s="94"/>
      <c r="B131" s="89">
        <v>1.4</v>
      </c>
      <c r="C131" s="90" t="s">
        <v>65</v>
      </c>
      <c r="D131" s="74">
        <f t="shared" si="11"/>
        <v>0.19999999999999998</v>
      </c>
      <c r="E131" s="91">
        <v>2.0259999999999998</v>
      </c>
      <c r="F131" s="92">
        <v>6.2899999999999996E-3</v>
      </c>
      <c r="G131" s="88">
        <f t="shared" si="8"/>
        <v>2.0322899999999997</v>
      </c>
      <c r="H131" s="89">
        <v>1.22</v>
      </c>
      <c r="I131" s="90" t="s">
        <v>66</v>
      </c>
      <c r="J131" s="76">
        <f t="shared" si="12"/>
        <v>1.22</v>
      </c>
      <c r="K131" s="77">
        <v>1579</v>
      </c>
      <c r="L131" s="79" t="s">
        <v>64</v>
      </c>
      <c r="M131" s="74">
        <f t="shared" si="6"/>
        <v>0.15789999999999998</v>
      </c>
      <c r="N131" s="77">
        <v>1902</v>
      </c>
      <c r="O131" s="79" t="s">
        <v>64</v>
      </c>
      <c r="P131" s="74">
        <f t="shared" si="7"/>
        <v>0.19019999999999998</v>
      </c>
    </row>
    <row r="132" spans="1:16">
      <c r="A132" s="94"/>
      <c r="B132" s="89">
        <v>1.5</v>
      </c>
      <c r="C132" s="90" t="s">
        <v>65</v>
      </c>
      <c r="D132" s="74">
        <f t="shared" si="11"/>
        <v>0.21428571428571427</v>
      </c>
      <c r="E132" s="91">
        <v>2.0590000000000002</v>
      </c>
      <c r="F132" s="92">
        <v>5.9579999999999998E-3</v>
      </c>
      <c r="G132" s="88">
        <f t="shared" si="8"/>
        <v>2.0649580000000003</v>
      </c>
      <c r="H132" s="89">
        <v>1.27</v>
      </c>
      <c r="I132" s="90" t="s">
        <v>66</v>
      </c>
      <c r="J132" s="76">
        <f t="shared" si="12"/>
        <v>1.27</v>
      </c>
      <c r="K132" s="77">
        <v>1593</v>
      </c>
      <c r="L132" s="79" t="s">
        <v>64</v>
      </c>
      <c r="M132" s="74">
        <f t="shared" si="6"/>
        <v>0.1593</v>
      </c>
      <c r="N132" s="77">
        <v>1933</v>
      </c>
      <c r="O132" s="79" t="s">
        <v>64</v>
      </c>
      <c r="P132" s="74">
        <f t="shared" si="7"/>
        <v>0.1933</v>
      </c>
    </row>
    <row r="133" spans="1:16">
      <c r="A133" s="94"/>
      <c r="B133" s="89">
        <v>1.6</v>
      </c>
      <c r="C133" s="90" t="s">
        <v>65</v>
      </c>
      <c r="D133" s="74">
        <f t="shared" si="11"/>
        <v>0.22857142857142859</v>
      </c>
      <c r="E133" s="91">
        <v>2.0870000000000002</v>
      </c>
      <c r="F133" s="92">
        <v>5.6620000000000004E-3</v>
      </c>
      <c r="G133" s="88">
        <f t="shared" si="8"/>
        <v>2.0926620000000002</v>
      </c>
      <c r="H133" s="89">
        <v>1.33</v>
      </c>
      <c r="I133" s="90" t="s">
        <v>66</v>
      </c>
      <c r="J133" s="76">
        <f t="shared" si="12"/>
        <v>1.33</v>
      </c>
      <c r="K133" s="77">
        <v>1607</v>
      </c>
      <c r="L133" s="79" t="s">
        <v>64</v>
      </c>
      <c r="M133" s="74">
        <f t="shared" si="6"/>
        <v>0.16070000000000001</v>
      </c>
      <c r="N133" s="77">
        <v>1961</v>
      </c>
      <c r="O133" s="79" t="s">
        <v>64</v>
      </c>
      <c r="P133" s="74">
        <f t="shared" si="7"/>
        <v>0.1961</v>
      </c>
    </row>
    <row r="134" spans="1:16">
      <c r="A134" s="94"/>
      <c r="B134" s="89">
        <v>1.7</v>
      </c>
      <c r="C134" s="90" t="s">
        <v>65</v>
      </c>
      <c r="D134" s="74">
        <f t="shared" si="11"/>
        <v>0.24285714285714285</v>
      </c>
      <c r="E134" s="91">
        <v>2.11</v>
      </c>
      <c r="F134" s="92">
        <v>5.3969999999999999E-3</v>
      </c>
      <c r="G134" s="88">
        <f t="shared" si="8"/>
        <v>2.1153969999999997</v>
      </c>
      <c r="H134" s="89">
        <v>1.39</v>
      </c>
      <c r="I134" s="90" t="s">
        <v>66</v>
      </c>
      <c r="J134" s="76">
        <f t="shared" si="12"/>
        <v>1.39</v>
      </c>
      <c r="K134" s="77">
        <v>1619</v>
      </c>
      <c r="L134" s="79" t="s">
        <v>64</v>
      </c>
      <c r="M134" s="74">
        <f t="shared" si="6"/>
        <v>0.16189999999999999</v>
      </c>
      <c r="N134" s="77">
        <v>1988</v>
      </c>
      <c r="O134" s="79" t="s">
        <v>64</v>
      </c>
      <c r="P134" s="74">
        <f t="shared" si="7"/>
        <v>0.1988</v>
      </c>
    </row>
    <row r="135" spans="1:16">
      <c r="A135" s="94"/>
      <c r="B135" s="89">
        <v>1.8</v>
      </c>
      <c r="C135" s="90" t="s">
        <v>65</v>
      </c>
      <c r="D135" s="74">
        <f t="shared" si="11"/>
        <v>0.25714285714285717</v>
      </c>
      <c r="E135" s="91">
        <v>2.13</v>
      </c>
      <c r="F135" s="92">
        <v>5.1570000000000001E-3</v>
      </c>
      <c r="G135" s="88">
        <f t="shared" si="8"/>
        <v>2.135157</v>
      </c>
      <c r="H135" s="89">
        <v>1.44</v>
      </c>
      <c r="I135" s="90" t="s">
        <v>66</v>
      </c>
      <c r="J135" s="76">
        <f t="shared" si="12"/>
        <v>1.44</v>
      </c>
      <c r="K135" s="77">
        <v>1631</v>
      </c>
      <c r="L135" s="79" t="s">
        <v>64</v>
      </c>
      <c r="M135" s="74">
        <f t="shared" si="6"/>
        <v>0.16309999999999999</v>
      </c>
      <c r="N135" s="77">
        <v>2014</v>
      </c>
      <c r="O135" s="79" t="s">
        <v>64</v>
      </c>
      <c r="P135" s="74">
        <f t="shared" si="7"/>
        <v>0.20139999999999997</v>
      </c>
    </row>
    <row r="136" spans="1:16">
      <c r="A136" s="94"/>
      <c r="B136" s="89">
        <v>2</v>
      </c>
      <c r="C136" s="90" t="s">
        <v>65</v>
      </c>
      <c r="D136" s="74">
        <f t="shared" si="11"/>
        <v>0.2857142857142857</v>
      </c>
      <c r="E136" s="91">
        <v>2.1579999999999999</v>
      </c>
      <c r="F136" s="92">
        <v>4.7419999999999997E-3</v>
      </c>
      <c r="G136" s="88">
        <f t="shared" si="8"/>
        <v>2.1627419999999997</v>
      </c>
      <c r="H136" s="89">
        <v>1.55</v>
      </c>
      <c r="I136" s="90" t="s">
        <v>66</v>
      </c>
      <c r="J136" s="76">
        <f t="shared" si="12"/>
        <v>1.55</v>
      </c>
      <c r="K136" s="77">
        <v>1656</v>
      </c>
      <c r="L136" s="79" t="s">
        <v>64</v>
      </c>
      <c r="M136" s="74">
        <f t="shared" si="6"/>
        <v>0.1656</v>
      </c>
      <c r="N136" s="77">
        <v>2063</v>
      </c>
      <c r="O136" s="79" t="s">
        <v>64</v>
      </c>
      <c r="P136" s="74">
        <f t="shared" si="7"/>
        <v>0.20630000000000001</v>
      </c>
    </row>
    <row r="137" spans="1:16">
      <c r="A137" s="94"/>
      <c r="B137" s="89">
        <v>2.25</v>
      </c>
      <c r="C137" s="90" t="s">
        <v>65</v>
      </c>
      <c r="D137" s="74">
        <f t="shared" si="11"/>
        <v>0.32142857142857145</v>
      </c>
      <c r="E137" s="91">
        <v>2.1779999999999999</v>
      </c>
      <c r="F137" s="92">
        <v>4.3140000000000001E-3</v>
      </c>
      <c r="G137" s="88">
        <f t="shared" si="8"/>
        <v>2.1823139999999999</v>
      </c>
      <c r="H137" s="89">
        <v>1.69</v>
      </c>
      <c r="I137" s="90" t="s">
        <v>66</v>
      </c>
      <c r="J137" s="76">
        <f t="shared" si="12"/>
        <v>1.69</v>
      </c>
      <c r="K137" s="77">
        <v>1688</v>
      </c>
      <c r="L137" s="79" t="s">
        <v>64</v>
      </c>
      <c r="M137" s="74">
        <f t="shared" si="6"/>
        <v>0.16880000000000001</v>
      </c>
      <c r="N137" s="77">
        <v>2120</v>
      </c>
      <c r="O137" s="79" t="s">
        <v>64</v>
      </c>
      <c r="P137" s="74">
        <f t="shared" si="7"/>
        <v>0.21200000000000002</v>
      </c>
    </row>
    <row r="138" spans="1:16">
      <c r="A138" s="94"/>
      <c r="B138" s="89">
        <v>2.5</v>
      </c>
      <c r="C138" s="90" t="s">
        <v>65</v>
      </c>
      <c r="D138" s="74">
        <f t="shared" si="11"/>
        <v>0.35714285714285715</v>
      </c>
      <c r="E138" s="91">
        <v>2.1859999999999999</v>
      </c>
      <c r="F138" s="92">
        <v>3.9630000000000004E-3</v>
      </c>
      <c r="G138" s="88">
        <f t="shared" si="8"/>
        <v>2.1899630000000001</v>
      </c>
      <c r="H138" s="89">
        <v>1.83</v>
      </c>
      <c r="I138" s="90" t="s">
        <v>66</v>
      </c>
      <c r="J138" s="76">
        <f t="shared" si="12"/>
        <v>1.83</v>
      </c>
      <c r="K138" s="77">
        <v>1717</v>
      </c>
      <c r="L138" s="79" t="s">
        <v>64</v>
      </c>
      <c r="M138" s="74">
        <f t="shared" si="6"/>
        <v>0.17170000000000002</v>
      </c>
      <c r="N138" s="77">
        <v>2173</v>
      </c>
      <c r="O138" s="79" t="s">
        <v>64</v>
      </c>
      <c r="P138" s="74">
        <f t="shared" si="7"/>
        <v>0.21729999999999999</v>
      </c>
    </row>
    <row r="139" spans="1:16">
      <c r="A139" s="94"/>
      <c r="B139" s="89">
        <v>2.75</v>
      </c>
      <c r="C139" s="90" t="s">
        <v>65</v>
      </c>
      <c r="D139" s="74">
        <f t="shared" si="11"/>
        <v>0.39285714285714285</v>
      </c>
      <c r="E139" s="91">
        <v>2.1850000000000001</v>
      </c>
      <c r="F139" s="92">
        <v>3.669E-3</v>
      </c>
      <c r="G139" s="88">
        <f t="shared" si="8"/>
        <v>2.188669</v>
      </c>
      <c r="H139" s="89">
        <v>1.96</v>
      </c>
      <c r="I139" s="90" t="s">
        <v>66</v>
      </c>
      <c r="J139" s="76">
        <f t="shared" si="12"/>
        <v>1.96</v>
      </c>
      <c r="K139" s="77">
        <v>1745</v>
      </c>
      <c r="L139" s="79" t="s">
        <v>64</v>
      </c>
      <c r="M139" s="74">
        <f t="shared" si="6"/>
        <v>0.17450000000000002</v>
      </c>
      <c r="N139" s="77">
        <v>2223</v>
      </c>
      <c r="O139" s="79" t="s">
        <v>64</v>
      </c>
      <c r="P139" s="74">
        <f t="shared" si="7"/>
        <v>0.2223</v>
      </c>
    </row>
    <row r="140" spans="1:16">
      <c r="A140" s="94"/>
      <c r="B140" s="89">
        <v>3</v>
      </c>
      <c r="C140" s="95" t="s">
        <v>65</v>
      </c>
      <c r="D140" s="74">
        <f t="shared" si="11"/>
        <v>0.42857142857142855</v>
      </c>
      <c r="E140" s="91">
        <v>2.177</v>
      </c>
      <c r="F140" s="92">
        <v>3.418E-3</v>
      </c>
      <c r="G140" s="88">
        <f t="shared" si="8"/>
        <v>2.180418</v>
      </c>
      <c r="H140" s="89">
        <v>2.1</v>
      </c>
      <c r="I140" s="90" t="s">
        <v>66</v>
      </c>
      <c r="J140" s="76">
        <f t="shared" si="12"/>
        <v>2.1</v>
      </c>
      <c r="K140" s="77">
        <v>1772</v>
      </c>
      <c r="L140" s="79" t="s">
        <v>64</v>
      </c>
      <c r="M140" s="74">
        <f t="shared" si="6"/>
        <v>0.1772</v>
      </c>
      <c r="N140" s="77">
        <v>2271</v>
      </c>
      <c r="O140" s="79" t="s">
        <v>64</v>
      </c>
      <c r="P140" s="74">
        <f t="shared" si="7"/>
        <v>0.2271</v>
      </c>
    </row>
    <row r="141" spans="1:16">
      <c r="B141" s="89">
        <v>3.25</v>
      </c>
      <c r="C141" s="79" t="s">
        <v>65</v>
      </c>
      <c r="D141" s="74">
        <f t="shared" si="11"/>
        <v>0.4642857142857143</v>
      </c>
      <c r="E141" s="91">
        <v>2.165</v>
      </c>
      <c r="F141" s="92">
        <v>3.202E-3</v>
      </c>
      <c r="G141" s="88">
        <f t="shared" si="8"/>
        <v>2.168202</v>
      </c>
      <c r="H141" s="77">
        <v>2.2400000000000002</v>
      </c>
      <c r="I141" s="79" t="s">
        <v>66</v>
      </c>
      <c r="J141" s="76">
        <f t="shared" si="12"/>
        <v>2.2400000000000002</v>
      </c>
      <c r="K141" s="77">
        <v>1798</v>
      </c>
      <c r="L141" s="79" t="s">
        <v>64</v>
      </c>
      <c r="M141" s="74">
        <f t="shared" si="6"/>
        <v>0.17980000000000002</v>
      </c>
      <c r="N141" s="77">
        <v>2318</v>
      </c>
      <c r="O141" s="79" t="s">
        <v>64</v>
      </c>
      <c r="P141" s="74">
        <f t="shared" si="7"/>
        <v>0.23180000000000001</v>
      </c>
    </row>
    <row r="142" spans="1:16">
      <c r="B142" s="89">
        <v>3.5</v>
      </c>
      <c r="C142" s="79" t="s">
        <v>65</v>
      </c>
      <c r="D142" s="74">
        <f t="shared" si="11"/>
        <v>0.5</v>
      </c>
      <c r="E142" s="91">
        <v>2.149</v>
      </c>
      <c r="F142" s="92">
        <v>3.0140000000000002E-3</v>
      </c>
      <c r="G142" s="88">
        <f t="shared" si="8"/>
        <v>2.1520139999999999</v>
      </c>
      <c r="H142" s="77">
        <v>2.38</v>
      </c>
      <c r="I142" s="79" t="s">
        <v>66</v>
      </c>
      <c r="J142" s="76">
        <f t="shared" si="12"/>
        <v>2.38</v>
      </c>
      <c r="K142" s="77">
        <v>1824</v>
      </c>
      <c r="L142" s="79" t="s">
        <v>64</v>
      </c>
      <c r="M142" s="74">
        <f t="shared" si="6"/>
        <v>0.18240000000000001</v>
      </c>
      <c r="N142" s="77">
        <v>2363</v>
      </c>
      <c r="O142" s="79" t="s">
        <v>64</v>
      </c>
      <c r="P142" s="74">
        <f t="shared" si="7"/>
        <v>0.23630000000000001</v>
      </c>
    </row>
    <row r="143" spans="1:16">
      <c r="B143" s="89">
        <v>3.75</v>
      </c>
      <c r="C143" s="79" t="s">
        <v>65</v>
      </c>
      <c r="D143" s="74">
        <f t="shared" si="11"/>
        <v>0.5357142857142857</v>
      </c>
      <c r="E143" s="91">
        <v>2.13</v>
      </c>
      <c r="F143" s="92">
        <v>2.8479999999999998E-3</v>
      </c>
      <c r="G143" s="88">
        <f t="shared" si="8"/>
        <v>2.1328480000000001</v>
      </c>
      <c r="H143" s="77">
        <v>2.52</v>
      </c>
      <c r="I143" s="79" t="s">
        <v>66</v>
      </c>
      <c r="J143" s="76">
        <f t="shared" si="12"/>
        <v>2.52</v>
      </c>
      <c r="K143" s="77">
        <v>1849</v>
      </c>
      <c r="L143" s="79" t="s">
        <v>64</v>
      </c>
      <c r="M143" s="74">
        <f t="shared" si="6"/>
        <v>0.18490000000000001</v>
      </c>
      <c r="N143" s="77">
        <v>2407</v>
      </c>
      <c r="O143" s="79" t="s">
        <v>64</v>
      </c>
      <c r="P143" s="74">
        <f t="shared" si="7"/>
        <v>0.2407</v>
      </c>
    </row>
    <row r="144" spans="1:16">
      <c r="B144" s="89">
        <v>4</v>
      </c>
      <c r="C144" s="79" t="s">
        <v>65</v>
      </c>
      <c r="D144" s="74">
        <f t="shared" si="11"/>
        <v>0.5714285714285714</v>
      </c>
      <c r="E144" s="91">
        <v>2.109</v>
      </c>
      <c r="F144" s="92">
        <v>2.7000000000000001E-3</v>
      </c>
      <c r="G144" s="88">
        <f t="shared" si="8"/>
        <v>2.1116999999999999</v>
      </c>
      <c r="H144" s="77">
        <v>2.66</v>
      </c>
      <c r="I144" s="79" t="s">
        <v>66</v>
      </c>
      <c r="J144" s="76">
        <f t="shared" si="12"/>
        <v>2.66</v>
      </c>
      <c r="K144" s="77">
        <v>1873</v>
      </c>
      <c r="L144" s="79" t="s">
        <v>64</v>
      </c>
      <c r="M144" s="74">
        <f t="shared" si="6"/>
        <v>0.18729999999999999</v>
      </c>
      <c r="N144" s="77">
        <v>2451</v>
      </c>
      <c r="O144" s="79" t="s">
        <v>64</v>
      </c>
      <c r="P144" s="74">
        <f t="shared" si="7"/>
        <v>0.24510000000000001</v>
      </c>
    </row>
    <row r="145" spans="2:16">
      <c r="B145" s="89">
        <v>4.5</v>
      </c>
      <c r="C145" s="79" t="s">
        <v>65</v>
      </c>
      <c r="D145" s="74">
        <f t="shared" si="11"/>
        <v>0.6428571428571429</v>
      </c>
      <c r="E145" s="91">
        <v>2.0640000000000001</v>
      </c>
      <c r="F145" s="92">
        <v>2.4499999999999999E-3</v>
      </c>
      <c r="G145" s="88">
        <f t="shared" si="8"/>
        <v>2.0664500000000001</v>
      </c>
      <c r="H145" s="77">
        <v>2.94</v>
      </c>
      <c r="I145" s="79" t="s">
        <v>66</v>
      </c>
      <c r="J145" s="76">
        <f t="shared" si="12"/>
        <v>2.94</v>
      </c>
      <c r="K145" s="77">
        <v>1943</v>
      </c>
      <c r="L145" s="79" t="s">
        <v>64</v>
      </c>
      <c r="M145" s="74">
        <f t="shared" si="6"/>
        <v>0.1943</v>
      </c>
      <c r="N145" s="77">
        <v>2536</v>
      </c>
      <c r="O145" s="79" t="s">
        <v>64</v>
      </c>
      <c r="P145" s="74">
        <f t="shared" si="7"/>
        <v>0.25359999999999999</v>
      </c>
    </row>
    <row r="146" spans="2:16">
      <c r="B146" s="89">
        <v>5</v>
      </c>
      <c r="C146" s="79" t="s">
        <v>65</v>
      </c>
      <c r="D146" s="74">
        <f t="shared" si="11"/>
        <v>0.7142857142857143</v>
      </c>
      <c r="E146" s="91">
        <v>2.0169999999999999</v>
      </c>
      <c r="F146" s="92">
        <v>2.245E-3</v>
      </c>
      <c r="G146" s="88">
        <f t="shared" si="8"/>
        <v>2.0192449999999997</v>
      </c>
      <c r="H146" s="77">
        <v>3.24</v>
      </c>
      <c r="I146" s="79" t="s">
        <v>66</v>
      </c>
      <c r="J146" s="76">
        <f t="shared" si="12"/>
        <v>3.24</v>
      </c>
      <c r="K146" s="77">
        <v>2013</v>
      </c>
      <c r="L146" s="79" t="s">
        <v>64</v>
      </c>
      <c r="M146" s="74">
        <f t="shared" si="6"/>
        <v>0.20129999999999998</v>
      </c>
      <c r="N146" s="77">
        <v>2620</v>
      </c>
      <c r="O146" s="79" t="s">
        <v>64</v>
      </c>
      <c r="P146" s="74">
        <f t="shared" si="7"/>
        <v>0.26200000000000001</v>
      </c>
    </row>
    <row r="147" spans="2:16">
      <c r="B147" s="89">
        <v>5.5</v>
      </c>
      <c r="C147" s="79" t="s">
        <v>65</v>
      </c>
      <c r="D147" s="74">
        <f t="shared" si="11"/>
        <v>0.7857142857142857</v>
      </c>
      <c r="E147" s="91">
        <v>1.968</v>
      </c>
      <c r="F147" s="92">
        <v>2.0739999999999999E-3</v>
      </c>
      <c r="G147" s="88">
        <f t="shared" si="8"/>
        <v>1.9700739999999999</v>
      </c>
      <c r="H147" s="77">
        <v>3.54</v>
      </c>
      <c r="I147" s="79" t="s">
        <v>66</v>
      </c>
      <c r="J147" s="76">
        <f t="shared" si="12"/>
        <v>3.54</v>
      </c>
      <c r="K147" s="77">
        <v>2082</v>
      </c>
      <c r="L147" s="79" t="s">
        <v>64</v>
      </c>
      <c r="M147" s="74">
        <f t="shared" si="6"/>
        <v>0.2082</v>
      </c>
      <c r="N147" s="77">
        <v>2703</v>
      </c>
      <c r="O147" s="79" t="s">
        <v>64</v>
      </c>
      <c r="P147" s="74">
        <f t="shared" si="7"/>
        <v>0.27029999999999998</v>
      </c>
    </row>
    <row r="148" spans="2:16">
      <c r="B148" s="89">
        <v>6</v>
      </c>
      <c r="C148" s="79" t="s">
        <v>65</v>
      </c>
      <c r="D148" s="74">
        <f t="shared" si="11"/>
        <v>0.8571428571428571</v>
      </c>
      <c r="E148" s="91">
        <v>1.92</v>
      </c>
      <c r="F148" s="92">
        <v>1.9289999999999999E-3</v>
      </c>
      <c r="G148" s="88">
        <f t="shared" si="8"/>
        <v>1.921929</v>
      </c>
      <c r="H148" s="77">
        <v>3.85</v>
      </c>
      <c r="I148" s="79" t="s">
        <v>66</v>
      </c>
      <c r="J148" s="76">
        <f t="shared" si="12"/>
        <v>3.85</v>
      </c>
      <c r="K148" s="77">
        <v>2152</v>
      </c>
      <c r="L148" s="79" t="s">
        <v>64</v>
      </c>
      <c r="M148" s="74">
        <f t="shared" ref="M148:M165" si="13">K148/1000/10</f>
        <v>0.2152</v>
      </c>
      <c r="N148" s="77">
        <v>2787</v>
      </c>
      <c r="O148" s="79" t="s">
        <v>64</v>
      </c>
      <c r="P148" s="74">
        <f t="shared" ref="P148:P167" si="14">N148/1000/10</f>
        <v>0.2787</v>
      </c>
    </row>
    <row r="149" spans="2:16">
      <c r="B149" s="89">
        <v>6.5</v>
      </c>
      <c r="C149" s="79" t="s">
        <v>65</v>
      </c>
      <c r="D149" s="74">
        <f t="shared" si="11"/>
        <v>0.9285714285714286</v>
      </c>
      <c r="E149" s="91">
        <v>1.873</v>
      </c>
      <c r="F149" s="92">
        <v>1.804E-3</v>
      </c>
      <c r="G149" s="88">
        <f t="shared" ref="G149:G212" si="15">E149+F149</f>
        <v>1.8748039999999999</v>
      </c>
      <c r="H149" s="77">
        <v>4.16</v>
      </c>
      <c r="I149" s="79" t="s">
        <v>66</v>
      </c>
      <c r="J149" s="76">
        <f t="shared" si="12"/>
        <v>4.16</v>
      </c>
      <c r="K149" s="77">
        <v>2222</v>
      </c>
      <c r="L149" s="79" t="s">
        <v>64</v>
      </c>
      <c r="M149" s="74">
        <f t="shared" si="13"/>
        <v>0.22220000000000001</v>
      </c>
      <c r="N149" s="77">
        <v>2871</v>
      </c>
      <c r="O149" s="79" t="s">
        <v>64</v>
      </c>
      <c r="P149" s="74">
        <f t="shared" si="14"/>
        <v>0.28710000000000002</v>
      </c>
    </row>
    <row r="150" spans="2:16">
      <c r="B150" s="89">
        <v>7</v>
      </c>
      <c r="C150" s="79" t="s">
        <v>65</v>
      </c>
      <c r="D150" s="74">
        <f t="shared" si="11"/>
        <v>1</v>
      </c>
      <c r="E150" s="91">
        <v>1.827</v>
      </c>
      <c r="F150" s="92">
        <v>1.6949999999999999E-3</v>
      </c>
      <c r="G150" s="88">
        <f t="shared" si="15"/>
        <v>1.828695</v>
      </c>
      <c r="H150" s="77">
        <v>4.49</v>
      </c>
      <c r="I150" s="79" t="s">
        <v>66</v>
      </c>
      <c r="J150" s="76">
        <f t="shared" si="12"/>
        <v>4.49</v>
      </c>
      <c r="K150" s="77">
        <v>2293</v>
      </c>
      <c r="L150" s="79" t="s">
        <v>64</v>
      </c>
      <c r="M150" s="74">
        <f t="shared" si="13"/>
        <v>0.2293</v>
      </c>
      <c r="N150" s="77">
        <v>2955</v>
      </c>
      <c r="O150" s="79" t="s">
        <v>64</v>
      </c>
      <c r="P150" s="74">
        <f t="shared" si="14"/>
        <v>0.29549999999999998</v>
      </c>
    </row>
    <row r="151" spans="2:16">
      <c r="B151" s="89">
        <v>8</v>
      </c>
      <c r="C151" s="79" t="s">
        <v>65</v>
      </c>
      <c r="D151" s="74">
        <f t="shared" si="11"/>
        <v>1.1428571428571428</v>
      </c>
      <c r="E151" s="91">
        <v>1.74</v>
      </c>
      <c r="F151" s="92">
        <v>1.5150000000000001E-3</v>
      </c>
      <c r="G151" s="88">
        <f t="shared" si="15"/>
        <v>1.7415149999999999</v>
      </c>
      <c r="H151" s="77">
        <v>5.16</v>
      </c>
      <c r="I151" s="79" t="s">
        <v>66</v>
      </c>
      <c r="J151" s="76">
        <f t="shared" si="12"/>
        <v>5.16</v>
      </c>
      <c r="K151" s="77">
        <v>2528</v>
      </c>
      <c r="L151" s="79" t="s">
        <v>64</v>
      </c>
      <c r="M151" s="74">
        <f t="shared" si="13"/>
        <v>0.25280000000000002</v>
      </c>
      <c r="N151" s="77">
        <v>3127</v>
      </c>
      <c r="O151" s="79" t="s">
        <v>64</v>
      </c>
      <c r="P151" s="74">
        <f t="shared" si="14"/>
        <v>0.31269999999999998</v>
      </c>
    </row>
    <row r="152" spans="2:16">
      <c r="B152" s="89">
        <v>9</v>
      </c>
      <c r="C152" s="79" t="s">
        <v>65</v>
      </c>
      <c r="D152" s="74">
        <f t="shared" si="11"/>
        <v>1.2857142857142858</v>
      </c>
      <c r="E152" s="91">
        <v>1.6579999999999999</v>
      </c>
      <c r="F152" s="92">
        <v>1.371E-3</v>
      </c>
      <c r="G152" s="88">
        <f t="shared" si="15"/>
        <v>1.6593709999999999</v>
      </c>
      <c r="H152" s="77">
        <v>5.87</v>
      </c>
      <c r="I152" s="79" t="s">
        <v>66</v>
      </c>
      <c r="J152" s="76">
        <f t="shared" si="12"/>
        <v>5.87</v>
      </c>
      <c r="K152" s="77">
        <v>2763</v>
      </c>
      <c r="L152" s="79" t="s">
        <v>64</v>
      </c>
      <c r="M152" s="74">
        <f t="shared" si="13"/>
        <v>0.27629999999999999</v>
      </c>
      <c r="N152" s="77">
        <v>3305</v>
      </c>
      <c r="O152" s="79" t="s">
        <v>64</v>
      </c>
      <c r="P152" s="74">
        <f t="shared" si="14"/>
        <v>0.33050000000000002</v>
      </c>
    </row>
    <row r="153" spans="2:16">
      <c r="B153" s="89">
        <v>10</v>
      </c>
      <c r="C153" s="79" t="s">
        <v>65</v>
      </c>
      <c r="D153" s="74">
        <f t="shared" si="11"/>
        <v>1.4285714285714286</v>
      </c>
      <c r="E153" s="91">
        <v>1.583</v>
      </c>
      <c r="F153" s="92">
        <v>1.2539999999999999E-3</v>
      </c>
      <c r="G153" s="88">
        <f t="shared" si="15"/>
        <v>1.5842540000000001</v>
      </c>
      <c r="H153" s="77">
        <v>6.61</v>
      </c>
      <c r="I153" s="79" t="s">
        <v>66</v>
      </c>
      <c r="J153" s="76">
        <f t="shared" si="12"/>
        <v>6.61</v>
      </c>
      <c r="K153" s="77">
        <v>3000</v>
      </c>
      <c r="L153" s="79" t="s">
        <v>64</v>
      </c>
      <c r="M153" s="74">
        <f t="shared" si="13"/>
        <v>0.3</v>
      </c>
      <c r="N153" s="77">
        <v>3489</v>
      </c>
      <c r="O153" s="79" t="s">
        <v>64</v>
      </c>
      <c r="P153" s="74">
        <f t="shared" si="14"/>
        <v>0.34889999999999999</v>
      </c>
    </row>
    <row r="154" spans="2:16">
      <c r="B154" s="89">
        <v>11</v>
      </c>
      <c r="C154" s="79" t="s">
        <v>65</v>
      </c>
      <c r="D154" s="74">
        <f t="shared" si="11"/>
        <v>1.5714285714285714</v>
      </c>
      <c r="E154" s="91">
        <v>1.514</v>
      </c>
      <c r="F154" s="92">
        <v>1.1559999999999999E-3</v>
      </c>
      <c r="G154" s="88">
        <f t="shared" si="15"/>
        <v>1.5151559999999999</v>
      </c>
      <c r="H154" s="77">
        <v>7.38</v>
      </c>
      <c r="I154" s="79" t="s">
        <v>66</v>
      </c>
      <c r="J154" s="76">
        <f t="shared" si="12"/>
        <v>7.38</v>
      </c>
      <c r="K154" s="77">
        <v>3239</v>
      </c>
      <c r="L154" s="79" t="s">
        <v>64</v>
      </c>
      <c r="M154" s="74">
        <f t="shared" si="13"/>
        <v>0.32389999999999997</v>
      </c>
      <c r="N154" s="77">
        <v>3680</v>
      </c>
      <c r="O154" s="79" t="s">
        <v>64</v>
      </c>
      <c r="P154" s="74">
        <f t="shared" si="14"/>
        <v>0.36799999999999999</v>
      </c>
    </row>
    <row r="155" spans="2:16">
      <c r="B155" s="89">
        <v>12</v>
      </c>
      <c r="C155" s="79" t="s">
        <v>65</v>
      </c>
      <c r="D155" s="74">
        <f t="shared" si="11"/>
        <v>1.7142857142857142</v>
      </c>
      <c r="E155" s="91">
        <v>1.4490000000000001</v>
      </c>
      <c r="F155" s="92">
        <v>1.0740000000000001E-3</v>
      </c>
      <c r="G155" s="88">
        <f t="shared" si="15"/>
        <v>1.4500740000000001</v>
      </c>
      <c r="H155" s="77">
        <v>8.19</v>
      </c>
      <c r="I155" s="79" t="s">
        <v>66</v>
      </c>
      <c r="J155" s="76">
        <f t="shared" si="12"/>
        <v>8.19</v>
      </c>
      <c r="K155" s="77">
        <v>3481</v>
      </c>
      <c r="L155" s="79" t="s">
        <v>64</v>
      </c>
      <c r="M155" s="74">
        <f t="shared" si="13"/>
        <v>0.34809999999999997</v>
      </c>
      <c r="N155" s="77">
        <v>3878</v>
      </c>
      <c r="O155" s="79" t="s">
        <v>64</v>
      </c>
      <c r="P155" s="74">
        <f t="shared" si="14"/>
        <v>0.38780000000000003</v>
      </c>
    </row>
    <row r="156" spans="2:16">
      <c r="B156" s="89">
        <v>13</v>
      </c>
      <c r="C156" s="79" t="s">
        <v>65</v>
      </c>
      <c r="D156" s="74">
        <f t="shared" si="11"/>
        <v>1.8571428571428572</v>
      </c>
      <c r="E156" s="91">
        <v>1.39</v>
      </c>
      <c r="F156" s="92">
        <v>1.003E-3</v>
      </c>
      <c r="G156" s="88">
        <f t="shared" si="15"/>
        <v>1.391003</v>
      </c>
      <c r="H156" s="77">
        <v>9.0399999999999991</v>
      </c>
      <c r="I156" s="79" t="s">
        <v>66</v>
      </c>
      <c r="J156" s="76">
        <f t="shared" si="12"/>
        <v>9.0399999999999991</v>
      </c>
      <c r="K156" s="77">
        <v>3728</v>
      </c>
      <c r="L156" s="79" t="s">
        <v>64</v>
      </c>
      <c r="M156" s="74">
        <f t="shared" si="13"/>
        <v>0.37280000000000002</v>
      </c>
      <c r="N156" s="77">
        <v>4084</v>
      </c>
      <c r="O156" s="79" t="s">
        <v>64</v>
      </c>
      <c r="P156" s="74">
        <f t="shared" si="14"/>
        <v>0.40839999999999999</v>
      </c>
    </row>
    <row r="157" spans="2:16">
      <c r="B157" s="89">
        <v>14</v>
      </c>
      <c r="C157" s="79" t="s">
        <v>65</v>
      </c>
      <c r="D157" s="74">
        <f t="shared" si="11"/>
        <v>2</v>
      </c>
      <c r="E157" s="91">
        <v>1.335</v>
      </c>
      <c r="F157" s="92">
        <v>9.4129999999999995E-4</v>
      </c>
      <c r="G157" s="88">
        <f t="shared" si="15"/>
        <v>1.3359413</v>
      </c>
      <c r="H157" s="77">
        <v>9.92</v>
      </c>
      <c r="I157" s="79" t="s">
        <v>66</v>
      </c>
      <c r="J157" s="76">
        <f t="shared" si="12"/>
        <v>9.92</v>
      </c>
      <c r="K157" s="77">
        <v>3978</v>
      </c>
      <c r="L157" s="79" t="s">
        <v>64</v>
      </c>
      <c r="M157" s="74">
        <f t="shared" si="13"/>
        <v>0.39780000000000004</v>
      </c>
      <c r="N157" s="77">
        <v>4298</v>
      </c>
      <c r="O157" s="79" t="s">
        <v>64</v>
      </c>
      <c r="P157" s="74">
        <f t="shared" si="14"/>
        <v>0.42980000000000002</v>
      </c>
    </row>
    <row r="158" spans="2:16">
      <c r="B158" s="89">
        <v>15</v>
      </c>
      <c r="C158" s="79" t="s">
        <v>65</v>
      </c>
      <c r="D158" s="74">
        <f t="shared" si="11"/>
        <v>2.1428571428571428</v>
      </c>
      <c r="E158" s="91">
        <v>1.2929999999999999</v>
      </c>
      <c r="F158" s="92">
        <v>8.8719999999999999E-4</v>
      </c>
      <c r="G158" s="88">
        <f t="shared" si="15"/>
        <v>1.2938871999999999</v>
      </c>
      <c r="H158" s="77">
        <v>10.84</v>
      </c>
      <c r="I158" s="79" t="s">
        <v>66</v>
      </c>
      <c r="J158" s="76">
        <f t="shared" si="12"/>
        <v>10.84</v>
      </c>
      <c r="K158" s="77">
        <v>4231</v>
      </c>
      <c r="L158" s="79" t="s">
        <v>64</v>
      </c>
      <c r="M158" s="74">
        <f t="shared" si="13"/>
        <v>0.42309999999999998</v>
      </c>
      <c r="N158" s="77">
        <v>4519</v>
      </c>
      <c r="O158" s="79" t="s">
        <v>64</v>
      </c>
      <c r="P158" s="74">
        <f t="shared" si="14"/>
        <v>0.45190000000000002</v>
      </c>
    </row>
    <row r="159" spans="2:16">
      <c r="B159" s="89">
        <v>16</v>
      </c>
      <c r="C159" s="79" t="s">
        <v>65</v>
      </c>
      <c r="D159" s="74">
        <f t="shared" si="11"/>
        <v>2.2857142857142856</v>
      </c>
      <c r="E159" s="91">
        <v>1.2490000000000001</v>
      </c>
      <c r="F159" s="92">
        <v>8.3940000000000002E-4</v>
      </c>
      <c r="G159" s="88">
        <f t="shared" si="15"/>
        <v>1.2498394000000002</v>
      </c>
      <c r="H159" s="77">
        <v>11.78</v>
      </c>
      <c r="I159" s="79" t="s">
        <v>66</v>
      </c>
      <c r="J159" s="76">
        <f t="shared" si="12"/>
        <v>11.78</v>
      </c>
      <c r="K159" s="77">
        <v>4486</v>
      </c>
      <c r="L159" s="79" t="s">
        <v>64</v>
      </c>
      <c r="M159" s="74">
        <f t="shared" si="13"/>
        <v>0.4486</v>
      </c>
      <c r="N159" s="77">
        <v>4748</v>
      </c>
      <c r="O159" s="79" t="s">
        <v>64</v>
      </c>
      <c r="P159" s="74">
        <f t="shared" si="14"/>
        <v>0.4748</v>
      </c>
    </row>
    <row r="160" spans="2:16">
      <c r="B160" s="89">
        <v>17</v>
      </c>
      <c r="C160" s="79" t="s">
        <v>65</v>
      </c>
      <c r="D160" s="74">
        <f t="shared" si="11"/>
        <v>2.4285714285714284</v>
      </c>
      <c r="E160" s="91">
        <v>1.204</v>
      </c>
      <c r="F160" s="92">
        <v>7.9679999999999996E-4</v>
      </c>
      <c r="G160" s="88">
        <f t="shared" si="15"/>
        <v>1.2047968</v>
      </c>
      <c r="H160" s="77">
        <v>12.76</v>
      </c>
      <c r="I160" s="79" t="s">
        <v>66</v>
      </c>
      <c r="J160" s="76">
        <f t="shared" si="12"/>
        <v>12.76</v>
      </c>
      <c r="K160" s="77">
        <v>4745</v>
      </c>
      <c r="L160" s="79" t="s">
        <v>64</v>
      </c>
      <c r="M160" s="74">
        <f t="shared" si="13"/>
        <v>0.47450000000000003</v>
      </c>
      <c r="N160" s="77">
        <v>4984</v>
      </c>
      <c r="O160" s="79" t="s">
        <v>64</v>
      </c>
      <c r="P160" s="74">
        <f t="shared" si="14"/>
        <v>0.49840000000000001</v>
      </c>
    </row>
    <row r="161" spans="2:16">
      <c r="B161" s="89">
        <v>18</v>
      </c>
      <c r="C161" s="79" t="s">
        <v>65</v>
      </c>
      <c r="D161" s="74">
        <f t="shared" si="11"/>
        <v>2.5714285714285716</v>
      </c>
      <c r="E161" s="91">
        <v>1.165</v>
      </c>
      <c r="F161" s="92">
        <v>7.5849999999999995E-4</v>
      </c>
      <c r="G161" s="88">
        <f t="shared" si="15"/>
        <v>1.1657585000000001</v>
      </c>
      <c r="H161" s="77">
        <v>13.78</v>
      </c>
      <c r="I161" s="79" t="s">
        <v>66</v>
      </c>
      <c r="J161" s="76">
        <f t="shared" si="12"/>
        <v>13.78</v>
      </c>
      <c r="K161" s="77">
        <v>5009</v>
      </c>
      <c r="L161" s="79" t="s">
        <v>64</v>
      </c>
      <c r="M161" s="74">
        <f t="shared" si="13"/>
        <v>0.50090000000000001</v>
      </c>
      <c r="N161" s="77">
        <v>5229</v>
      </c>
      <c r="O161" s="79" t="s">
        <v>64</v>
      </c>
      <c r="P161" s="74">
        <f t="shared" si="14"/>
        <v>0.52290000000000003</v>
      </c>
    </row>
    <row r="162" spans="2:16">
      <c r="B162" s="89">
        <v>20</v>
      </c>
      <c r="C162" s="79" t="s">
        <v>65</v>
      </c>
      <c r="D162" s="74">
        <f t="shared" si="11"/>
        <v>2.8571428571428572</v>
      </c>
      <c r="E162" s="91">
        <v>1.0920000000000001</v>
      </c>
      <c r="F162" s="92">
        <v>6.9260000000000003E-4</v>
      </c>
      <c r="G162" s="88">
        <f t="shared" si="15"/>
        <v>1.0926926000000001</v>
      </c>
      <c r="H162" s="77">
        <v>15.91</v>
      </c>
      <c r="I162" s="79" t="s">
        <v>66</v>
      </c>
      <c r="J162" s="76">
        <f t="shared" si="12"/>
        <v>15.91</v>
      </c>
      <c r="K162" s="77">
        <v>5941</v>
      </c>
      <c r="L162" s="79" t="s">
        <v>64</v>
      </c>
      <c r="M162" s="74">
        <f t="shared" si="13"/>
        <v>0.59409999999999996</v>
      </c>
      <c r="N162" s="77">
        <v>5742</v>
      </c>
      <c r="O162" s="79" t="s">
        <v>64</v>
      </c>
      <c r="P162" s="74">
        <f t="shared" si="14"/>
        <v>0.57420000000000004</v>
      </c>
    </row>
    <row r="163" spans="2:16">
      <c r="B163" s="89">
        <v>22.5</v>
      </c>
      <c r="C163" s="79" t="s">
        <v>65</v>
      </c>
      <c r="D163" s="74">
        <f t="shared" si="11"/>
        <v>3.2142857142857144</v>
      </c>
      <c r="E163" s="91">
        <v>1.014</v>
      </c>
      <c r="F163" s="92">
        <v>6.2560000000000003E-4</v>
      </c>
      <c r="G163" s="88">
        <f t="shared" si="15"/>
        <v>1.0146256</v>
      </c>
      <c r="H163" s="77">
        <v>18.77</v>
      </c>
      <c r="I163" s="79" t="s">
        <v>66</v>
      </c>
      <c r="J163" s="76">
        <f t="shared" si="12"/>
        <v>18.77</v>
      </c>
      <c r="K163" s="77">
        <v>7298</v>
      </c>
      <c r="L163" s="79" t="s">
        <v>64</v>
      </c>
      <c r="M163" s="74">
        <f t="shared" si="13"/>
        <v>0.7298</v>
      </c>
      <c r="N163" s="77">
        <v>6428</v>
      </c>
      <c r="O163" s="79" t="s">
        <v>64</v>
      </c>
      <c r="P163" s="74">
        <f t="shared" si="14"/>
        <v>0.64280000000000004</v>
      </c>
    </row>
    <row r="164" spans="2:16">
      <c r="B164" s="89">
        <v>25</v>
      </c>
      <c r="C164" s="79" t="s">
        <v>65</v>
      </c>
      <c r="D164" s="74">
        <f t="shared" si="11"/>
        <v>3.5714285714285716</v>
      </c>
      <c r="E164" s="91">
        <v>0.9456</v>
      </c>
      <c r="F164" s="92">
        <v>5.71E-4</v>
      </c>
      <c r="G164" s="88">
        <f t="shared" si="15"/>
        <v>0.94617099999999998</v>
      </c>
      <c r="H164" s="77">
        <v>21.84</v>
      </c>
      <c r="I164" s="79" t="s">
        <v>66</v>
      </c>
      <c r="J164" s="76">
        <f t="shared" si="12"/>
        <v>21.84</v>
      </c>
      <c r="K164" s="77">
        <v>8608</v>
      </c>
      <c r="L164" s="79" t="s">
        <v>64</v>
      </c>
      <c r="M164" s="74">
        <f t="shared" si="13"/>
        <v>0.86080000000000001</v>
      </c>
      <c r="N164" s="77">
        <v>7165</v>
      </c>
      <c r="O164" s="79" t="s">
        <v>64</v>
      </c>
      <c r="P164" s="74">
        <f t="shared" si="14"/>
        <v>0.71650000000000003</v>
      </c>
    </row>
    <row r="165" spans="2:16">
      <c r="B165" s="89">
        <v>27.5</v>
      </c>
      <c r="C165" s="79" t="s">
        <v>65</v>
      </c>
      <c r="D165" s="74">
        <f t="shared" si="11"/>
        <v>3.9285714285714284</v>
      </c>
      <c r="E165" s="91">
        <v>0.88590000000000002</v>
      </c>
      <c r="F165" s="92">
        <v>5.2559999999999998E-4</v>
      </c>
      <c r="G165" s="88">
        <f t="shared" si="15"/>
        <v>0.88642560000000004</v>
      </c>
      <c r="H165" s="77">
        <v>25.12</v>
      </c>
      <c r="I165" s="79" t="s">
        <v>66</v>
      </c>
      <c r="J165" s="76">
        <f t="shared" si="12"/>
        <v>25.12</v>
      </c>
      <c r="K165" s="77">
        <v>9899</v>
      </c>
      <c r="L165" s="79" t="s">
        <v>64</v>
      </c>
      <c r="M165" s="74">
        <f t="shared" si="13"/>
        <v>0.98989999999999989</v>
      </c>
      <c r="N165" s="77">
        <v>7951</v>
      </c>
      <c r="O165" s="79" t="s">
        <v>64</v>
      </c>
      <c r="P165" s="74">
        <f t="shared" si="14"/>
        <v>0.79509999999999992</v>
      </c>
    </row>
    <row r="166" spans="2:16">
      <c r="B166" s="89">
        <v>30</v>
      </c>
      <c r="C166" s="79" t="s">
        <v>65</v>
      </c>
      <c r="D166" s="74">
        <f t="shared" si="11"/>
        <v>4.2857142857142856</v>
      </c>
      <c r="E166" s="91">
        <v>0.83350000000000002</v>
      </c>
      <c r="F166" s="92">
        <v>4.8730000000000003E-4</v>
      </c>
      <c r="G166" s="88">
        <f t="shared" si="15"/>
        <v>0.83398729999999999</v>
      </c>
      <c r="H166" s="77">
        <v>28.62</v>
      </c>
      <c r="I166" s="79" t="s">
        <v>66</v>
      </c>
      <c r="J166" s="76">
        <f t="shared" si="12"/>
        <v>28.62</v>
      </c>
      <c r="K166" s="77">
        <v>1.1200000000000001</v>
      </c>
      <c r="L166" s="78" t="s">
        <v>66</v>
      </c>
      <c r="M166" s="76">
        <f t="shared" ref="M163:M211" si="16">K166</f>
        <v>1.1200000000000001</v>
      </c>
      <c r="N166" s="77">
        <v>8787</v>
      </c>
      <c r="O166" s="79" t="s">
        <v>64</v>
      </c>
      <c r="P166" s="74">
        <f t="shared" si="14"/>
        <v>0.87870000000000004</v>
      </c>
    </row>
    <row r="167" spans="2:16">
      <c r="B167" s="89">
        <v>32.5</v>
      </c>
      <c r="C167" s="79" t="s">
        <v>65</v>
      </c>
      <c r="D167" s="74">
        <f t="shared" si="11"/>
        <v>4.6428571428571432</v>
      </c>
      <c r="E167" s="91">
        <v>0.78700000000000003</v>
      </c>
      <c r="F167" s="92">
        <v>4.5439999999999999E-4</v>
      </c>
      <c r="G167" s="88">
        <f t="shared" si="15"/>
        <v>0.7874544</v>
      </c>
      <c r="H167" s="77">
        <v>32.33</v>
      </c>
      <c r="I167" s="79" t="s">
        <v>66</v>
      </c>
      <c r="J167" s="76">
        <f t="shared" si="12"/>
        <v>32.33</v>
      </c>
      <c r="K167" s="77">
        <v>1.25</v>
      </c>
      <c r="L167" s="79" t="s">
        <v>66</v>
      </c>
      <c r="M167" s="76">
        <f t="shared" si="16"/>
        <v>1.25</v>
      </c>
      <c r="N167" s="77">
        <v>9673</v>
      </c>
      <c r="O167" s="79" t="s">
        <v>64</v>
      </c>
      <c r="P167" s="74">
        <f t="shared" si="14"/>
        <v>0.96730000000000005</v>
      </c>
    </row>
    <row r="168" spans="2:16">
      <c r="B168" s="89">
        <v>35</v>
      </c>
      <c r="C168" s="79" t="s">
        <v>65</v>
      </c>
      <c r="D168" s="74">
        <f t="shared" si="11"/>
        <v>5</v>
      </c>
      <c r="E168" s="91">
        <v>0.74560000000000004</v>
      </c>
      <c r="F168" s="92">
        <v>4.26E-4</v>
      </c>
      <c r="G168" s="88">
        <f t="shared" si="15"/>
        <v>0.74602600000000008</v>
      </c>
      <c r="H168" s="77">
        <v>36.26</v>
      </c>
      <c r="I168" s="79" t="s">
        <v>66</v>
      </c>
      <c r="J168" s="76">
        <f t="shared" si="12"/>
        <v>36.26</v>
      </c>
      <c r="K168" s="77">
        <v>1.38</v>
      </c>
      <c r="L168" s="79" t="s">
        <v>66</v>
      </c>
      <c r="M168" s="76">
        <f t="shared" si="16"/>
        <v>1.38</v>
      </c>
      <c r="N168" s="77">
        <v>1.06</v>
      </c>
      <c r="O168" s="78" t="s">
        <v>66</v>
      </c>
      <c r="P168" s="74">
        <f t="shared" ref="P168:P215" si="17">N168</f>
        <v>1.06</v>
      </c>
    </row>
    <row r="169" spans="2:16">
      <c r="B169" s="89">
        <v>37.5</v>
      </c>
      <c r="C169" s="79" t="s">
        <v>65</v>
      </c>
      <c r="D169" s="74">
        <f t="shared" si="11"/>
        <v>5.3571428571428568</v>
      </c>
      <c r="E169" s="91">
        <v>0.70860000000000001</v>
      </c>
      <c r="F169" s="92">
        <v>4.0099999999999999E-4</v>
      </c>
      <c r="G169" s="88">
        <f t="shared" si="15"/>
        <v>0.70900099999999999</v>
      </c>
      <c r="H169" s="77">
        <v>40.39</v>
      </c>
      <c r="I169" s="79" t="s">
        <v>66</v>
      </c>
      <c r="J169" s="76">
        <f t="shared" si="12"/>
        <v>40.39</v>
      </c>
      <c r="K169" s="77">
        <v>1.51</v>
      </c>
      <c r="L169" s="79" t="s">
        <v>66</v>
      </c>
      <c r="M169" s="76">
        <f t="shared" si="16"/>
        <v>1.51</v>
      </c>
      <c r="N169" s="77">
        <v>1.1599999999999999</v>
      </c>
      <c r="O169" s="79" t="s">
        <v>66</v>
      </c>
      <c r="P169" s="74">
        <f t="shared" si="17"/>
        <v>1.1599999999999999</v>
      </c>
    </row>
    <row r="170" spans="2:16">
      <c r="B170" s="89">
        <v>40</v>
      </c>
      <c r="C170" s="79" t="s">
        <v>65</v>
      </c>
      <c r="D170" s="74">
        <f t="shared" si="11"/>
        <v>5.7142857142857144</v>
      </c>
      <c r="E170" s="91">
        <v>0.67520000000000002</v>
      </c>
      <c r="F170" s="92">
        <v>3.79E-4</v>
      </c>
      <c r="G170" s="88">
        <f t="shared" si="15"/>
        <v>0.67557900000000004</v>
      </c>
      <c r="H170" s="77">
        <v>44.74</v>
      </c>
      <c r="I170" s="79" t="s">
        <v>66</v>
      </c>
      <c r="J170" s="76">
        <f t="shared" si="12"/>
        <v>44.74</v>
      </c>
      <c r="K170" s="77">
        <v>1.65</v>
      </c>
      <c r="L170" s="79" t="s">
        <v>66</v>
      </c>
      <c r="M170" s="76">
        <f t="shared" si="16"/>
        <v>1.65</v>
      </c>
      <c r="N170" s="77">
        <v>1.26</v>
      </c>
      <c r="O170" s="79" t="s">
        <v>66</v>
      </c>
      <c r="P170" s="74">
        <f t="shared" si="17"/>
        <v>1.26</v>
      </c>
    </row>
    <row r="171" spans="2:16">
      <c r="B171" s="89">
        <v>45</v>
      </c>
      <c r="C171" s="79" t="s">
        <v>65</v>
      </c>
      <c r="D171" s="74">
        <f t="shared" si="11"/>
        <v>6.4285714285714288</v>
      </c>
      <c r="E171" s="91">
        <v>0.61780000000000002</v>
      </c>
      <c r="F171" s="92">
        <v>3.4180000000000001E-4</v>
      </c>
      <c r="G171" s="88">
        <f t="shared" si="15"/>
        <v>0.61814179999999996</v>
      </c>
      <c r="H171" s="77">
        <v>54.06</v>
      </c>
      <c r="I171" s="79" t="s">
        <v>66</v>
      </c>
      <c r="J171" s="76">
        <f t="shared" si="12"/>
        <v>54.06</v>
      </c>
      <c r="K171" s="77">
        <v>2.14</v>
      </c>
      <c r="L171" s="79" t="s">
        <v>66</v>
      </c>
      <c r="M171" s="76">
        <f t="shared" si="16"/>
        <v>2.14</v>
      </c>
      <c r="N171" s="77">
        <v>1.48</v>
      </c>
      <c r="O171" s="79" t="s">
        <v>66</v>
      </c>
      <c r="P171" s="74">
        <f t="shared" si="17"/>
        <v>1.48</v>
      </c>
    </row>
    <row r="172" spans="2:16">
      <c r="B172" s="89">
        <v>50</v>
      </c>
      <c r="C172" s="79" t="s">
        <v>65</v>
      </c>
      <c r="D172" s="74">
        <f t="shared" si="11"/>
        <v>7.1428571428571432</v>
      </c>
      <c r="E172" s="91">
        <v>0.57010000000000005</v>
      </c>
      <c r="F172" s="92">
        <v>3.1159999999999998E-4</v>
      </c>
      <c r="G172" s="88">
        <f t="shared" si="15"/>
        <v>0.57041160000000002</v>
      </c>
      <c r="H172" s="77">
        <v>64.19</v>
      </c>
      <c r="I172" s="79" t="s">
        <v>66</v>
      </c>
      <c r="J172" s="76">
        <f t="shared" si="12"/>
        <v>64.19</v>
      </c>
      <c r="K172" s="77">
        <v>2.6</v>
      </c>
      <c r="L172" s="79" t="s">
        <v>66</v>
      </c>
      <c r="M172" s="76">
        <f t="shared" si="16"/>
        <v>2.6</v>
      </c>
      <c r="N172" s="77">
        <v>1.72</v>
      </c>
      <c r="O172" s="79" t="s">
        <v>66</v>
      </c>
      <c r="P172" s="74">
        <f t="shared" si="17"/>
        <v>1.72</v>
      </c>
    </row>
    <row r="173" spans="2:16">
      <c r="B173" s="89">
        <v>55</v>
      </c>
      <c r="C173" s="79" t="s">
        <v>65</v>
      </c>
      <c r="D173" s="74">
        <f t="shared" si="11"/>
        <v>7.8571428571428568</v>
      </c>
      <c r="E173" s="91">
        <v>0.53</v>
      </c>
      <c r="F173" s="92">
        <v>2.8659999999999997E-4</v>
      </c>
      <c r="G173" s="88">
        <f t="shared" si="15"/>
        <v>0.53028660000000005</v>
      </c>
      <c r="H173" s="77">
        <v>75.14</v>
      </c>
      <c r="I173" s="79" t="s">
        <v>66</v>
      </c>
      <c r="J173" s="76">
        <f t="shared" si="12"/>
        <v>75.14</v>
      </c>
      <c r="K173" s="77">
        <v>3.06</v>
      </c>
      <c r="L173" s="79" t="s">
        <v>66</v>
      </c>
      <c r="M173" s="76">
        <f t="shared" si="16"/>
        <v>3.06</v>
      </c>
      <c r="N173" s="77">
        <v>1.98</v>
      </c>
      <c r="O173" s="79" t="s">
        <v>66</v>
      </c>
      <c r="P173" s="74">
        <f t="shared" si="17"/>
        <v>1.98</v>
      </c>
    </row>
    <row r="174" spans="2:16">
      <c r="B174" s="89">
        <v>60</v>
      </c>
      <c r="C174" s="79" t="s">
        <v>65</v>
      </c>
      <c r="D174" s="74">
        <f t="shared" si="11"/>
        <v>8.5714285714285712</v>
      </c>
      <c r="E174" s="91">
        <v>0.49580000000000002</v>
      </c>
      <c r="F174" s="92">
        <v>2.654E-4</v>
      </c>
      <c r="G174" s="88">
        <f t="shared" si="15"/>
        <v>0.49606540000000005</v>
      </c>
      <c r="H174" s="77">
        <v>86.87</v>
      </c>
      <c r="I174" s="79" t="s">
        <v>66</v>
      </c>
      <c r="J174" s="76">
        <f t="shared" si="12"/>
        <v>86.87</v>
      </c>
      <c r="K174" s="77">
        <v>3.51</v>
      </c>
      <c r="L174" s="79" t="s">
        <v>66</v>
      </c>
      <c r="M174" s="76">
        <f t="shared" si="16"/>
        <v>3.51</v>
      </c>
      <c r="N174" s="77">
        <v>2.2599999999999998</v>
      </c>
      <c r="O174" s="79" t="s">
        <v>66</v>
      </c>
      <c r="P174" s="74">
        <f t="shared" si="17"/>
        <v>2.2599999999999998</v>
      </c>
    </row>
    <row r="175" spans="2:16">
      <c r="B175" s="89">
        <v>65</v>
      </c>
      <c r="C175" s="79" t="s">
        <v>65</v>
      </c>
      <c r="D175" s="74">
        <f t="shared" si="11"/>
        <v>9.2857142857142865</v>
      </c>
      <c r="E175" s="91">
        <v>0.46639999999999998</v>
      </c>
      <c r="F175" s="92">
        <v>2.4729999999999999E-4</v>
      </c>
      <c r="G175" s="88">
        <f t="shared" si="15"/>
        <v>0.46664729999999999</v>
      </c>
      <c r="H175" s="77">
        <v>99.38</v>
      </c>
      <c r="I175" s="79" t="s">
        <v>66</v>
      </c>
      <c r="J175" s="76">
        <f t="shared" si="12"/>
        <v>99.38</v>
      </c>
      <c r="K175" s="77">
        <v>3.96</v>
      </c>
      <c r="L175" s="79" t="s">
        <v>66</v>
      </c>
      <c r="M175" s="76">
        <f t="shared" si="16"/>
        <v>3.96</v>
      </c>
      <c r="N175" s="77">
        <v>2.5499999999999998</v>
      </c>
      <c r="O175" s="79" t="s">
        <v>66</v>
      </c>
      <c r="P175" s="76">
        <f t="shared" si="17"/>
        <v>2.5499999999999998</v>
      </c>
    </row>
    <row r="176" spans="2:16">
      <c r="B176" s="89">
        <v>70</v>
      </c>
      <c r="C176" s="79" t="s">
        <v>65</v>
      </c>
      <c r="D176" s="74">
        <f t="shared" si="11"/>
        <v>10</v>
      </c>
      <c r="E176" s="91">
        <v>0.44080000000000003</v>
      </c>
      <c r="F176" s="92">
        <v>2.3159999999999999E-4</v>
      </c>
      <c r="G176" s="88">
        <f t="shared" si="15"/>
        <v>0.44103160000000002</v>
      </c>
      <c r="H176" s="77">
        <v>112.65</v>
      </c>
      <c r="I176" s="79" t="s">
        <v>66</v>
      </c>
      <c r="J176" s="76">
        <f t="shared" si="12"/>
        <v>112.65</v>
      </c>
      <c r="K176" s="77">
        <v>4.42</v>
      </c>
      <c r="L176" s="79" t="s">
        <v>66</v>
      </c>
      <c r="M176" s="76">
        <f t="shared" si="16"/>
        <v>4.42</v>
      </c>
      <c r="N176" s="77">
        <v>2.86</v>
      </c>
      <c r="O176" s="79" t="s">
        <v>66</v>
      </c>
      <c r="P176" s="76">
        <f t="shared" si="17"/>
        <v>2.86</v>
      </c>
    </row>
    <row r="177" spans="1:16">
      <c r="A177" s="4"/>
      <c r="B177" s="89">
        <v>80</v>
      </c>
      <c r="C177" s="79" t="s">
        <v>65</v>
      </c>
      <c r="D177" s="74">
        <f t="shared" si="11"/>
        <v>11.428571428571429</v>
      </c>
      <c r="E177" s="91">
        <v>0.39839999999999998</v>
      </c>
      <c r="F177" s="92">
        <v>2.0579999999999999E-4</v>
      </c>
      <c r="G177" s="88">
        <f t="shared" si="15"/>
        <v>0.39860579999999995</v>
      </c>
      <c r="H177" s="77">
        <v>141.36000000000001</v>
      </c>
      <c r="I177" s="79" t="s">
        <v>66</v>
      </c>
      <c r="J177" s="76">
        <f t="shared" si="12"/>
        <v>141.36000000000001</v>
      </c>
      <c r="K177" s="77">
        <v>6.06</v>
      </c>
      <c r="L177" s="79" t="s">
        <v>66</v>
      </c>
      <c r="M177" s="76">
        <f t="shared" si="16"/>
        <v>6.06</v>
      </c>
      <c r="N177" s="77">
        <v>3.52</v>
      </c>
      <c r="O177" s="79" t="s">
        <v>66</v>
      </c>
      <c r="P177" s="76">
        <f t="shared" si="17"/>
        <v>3.52</v>
      </c>
    </row>
    <row r="178" spans="1:16">
      <c r="B178" s="77">
        <v>90</v>
      </c>
      <c r="C178" s="79" t="s">
        <v>65</v>
      </c>
      <c r="D178" s="74">
        <f t="shared" si="11"/>
        <v>12.857142857142858</v>
      </c>
      <c r="E178" s="91">
        <v>0.36480000000000001</v>
      </c>
      <c r="F178" s="92">
        <v>1.8540000000000001E-4</v>
      </c>
      <c r="G178" s="88">
        <f t="shared" si="15"/>
        <v>0.36498540000000002</v>
      </c>
      <c r="H178" s="77">
        <v>172.93</v>
      </c>
      <c r="I178" s="79" t="s">
        <v>66</v>
      </c>
      <c r="J178" s="76">
        <f t="shared" si="12"/>
        <v>172.93</v>
      </c>
      <c r="K178" s="77">
        <v>7.59</v>
      </c>
      <c r="L178" s="79" t="s">
        <v>66</v>
      </c>
      <c r="M178" s="76">
        <f t="shared" si="16"/>
        <v>7.59</v>
      </c>
      <c r="N178" s="77">
        <v>4.25</v>
      </c>
      <c r="O178" s="79" t="s">
        <v>66</v>
      </c>
      <c r="P178" s="76">
        <f t="shared" si="17"/>
        <v>4.25</v>
      </c>
    </row>
    <row r="179" spans="1:16">
      <c r="B179" s="89">
        <v>100</v>
      </c>
      <c r="C179" s="90" t="s">
        <v>65</v>
      </c>
      <c r="D179" s="74">
        <f t="shared" si="11"/>
        <v>14.285714285714286</v>
      </c>
      <c r="E179" s="91">
        <v>0.33739999999999998</v>
      </c>
      <c r="F179" s="92">
        <v>1.6890000000000001E-4</v>
      </c>
      <c r="G179" s="88">
        <f t="shared" si="15"/>
        <v>0.33756890000000001</v>
      </c>
      <c r="H179" s="77">
        <v>207.23</v>
      </c>
      <c r="I179" s="79" t="s">
        <v>66</v>
      </c>
      <c r="J179" s="76">
        <f t="shared" si="12"/>
        <v>207.23</v>
      </c>
      <c r="K179" s="77">
        <v>9.08</v>
      </c>
      <c r="L179" s="79" t="s">
        <v>66</v>
      </c>
      <c r="M179" s="76">
        <f t="shared" si="16"/>
        <v>9.08</v>
      </c>
      <c r="N179" s="77">
        <v>5.04</v>
      </c>
      <c r="O179" s="79" t="s">
        <v>66</v>
      </c>
      <c r="P179" s="76">
        <f t="shared" si="17"/>
        <v>5.04</v>
      </c>
    </row>
    <row r="180" spans="1:16">
      <c r="B180" s="89">
        <v>110</v>
      </c>
      <c r="C180" s="90" t="s">
        <v>65</v>
      </c>
      <c r="D180" s="74">
        <f t="shared" si="11"/>
        <v>15.714285714285714</v>
      </c>
      <c r="E180" s="91">
        <v>0.3145</v>
      </c>
      <c r="F180" s="92">
        <v>1.551E-4</v>
      </c>
      <c r="G180" s="88">
        <f t="shared" si="15"/>
        <v>0.31465510000000002</v>
      </c>
      <c r="H180" s="77">
        <v>244.16</v>
      </c>
      <c r="I180" s="79" t="s">
        <v>66</v>
      </c>
      <c r="J180" s="76">
        <f t="shared" si="12"/>
        <v>244.16</v>
      </c>
      <c r="K180" s="77">
        <v>10.55</v>
      </c>
      <c r="L180" s="79" t="s">
        <v>66</v>
      </c>
      <c r="M180" s="76">
        <f t="shared" si="16"/>
        <v>10.55</v>
      </c>
      <c r="N180" s="77">
        <v>5.89</v>
      </c>
      <c r="O180" s="79" t="s">
        <v>66</v>
      </c>
      <c r="P180" s="76">
        <f t="shared" si="17"/>
        <v>5.89</v>
      </c>
    </row>
    <row r="181" spans="1:16">
      <c r="B181" s="89">
        <v>120</v>
      </c>
      <c r="C181" s="90" t="s">
        <v>65</v>
      </c>
      <c r="D181" s="74">
        <f t="shared" si="11"/>
        <v>17.142857142857142</v>
      </c>
      <c r="E181" s="91">
        <v>0.29509999999999997</v>
      </c>
      <c r="F181" s="92">
        <v>1.4359999999999999E-4</v>
      </c>
      <c r="G181" s="88">
        <f t="shared" si="15"/>
        <v>0.29524359999999999</v>
      </c>
      <c r="H181" s="77">
        <v>283.66000000000003</v>
      </c>
      <c r="I181" s="79" t="s">
        <v>66</v>
      </c>
      <c r="J181" s="76">
        <f t="shared" si="12"/>
        <v>283.66000000000003</v>
      </c>
      <c r="K181" s="77">
        <v>12.02</v>
      </c>
      <c r="L181" s="79" t="s">
        <v>66</v>
      </c>
      <c r="M181" s="76">
        <f t="shared" si="16"/>
        <v>12.02</v>
      </c>
      <c r="N181" s="77">
        <v>6.78</v>
      </c>
      <c r="O181" s="79" t="s">
        <v>66</v>
      </c>
      <c r="P181" s="76">
        <f t="shared" si="17"/>
        <v>6.78</v>
      </c>
    </row>
    <row r="182" spans="1:16">
      <c r="B182" s="89">
        <v>130</v>
      </c>
      <c r="C182" s="90" t="s">
        <v>65</v>
      </c>
      <c r="D182" s="74">
        <f t="shared" si="11"/>
        <v>18.571428571428573</v>
      </c>
      <c r="E182" s="91">
        <v>0.2782</v>
      </c>
      <c r="F182" s="92">
        <v>1.337E-4</v>
      </c>
      <c r="G182" s="88">
        <f t="shared" si="15"/>
        <v>0.27833370000000002</v>
      </c>
      <c r="H182" s="77">
        <v>325.66000000000003</v>
      </c>
      <c r="I182" s="79" t="s">
        <v>66</v>
      </c>
      <c r="J182" s="76">
        <f t="shared" ref="J182:J189" si="18">H182</f>
        <v>325.66000000000003</v>
      </c>
      <c r="K182" s="77">
        <v>13.49</v>
      </c>
      <c r="L182" s="79" t="s">
        <v>66</v>
      </c>
      <c r="M182" s="76">
        <f t="shared" si="16"/>
        <v>13.49</v>
      </c>
      <c r="N182" s="77">
        <v>7.73</v>
      </c>
      <c r="O182" s="79" t="s">
        <v>66</v>
      </c>
      <c r="P182" s="76">
        <f t="shared" si="17"/>
        <v>7.73</v>
      </c>
    </row>
    <row r="183" spans="1:16">
      <c r="B183" s="89">
        <v>140</v>
      </c>
      <c r="C183" s="90" t="s">
        <v>65</v>
      </c>
      <c r="D183" s="74">
        <f t="shared" si="11"/>
        <v>20</v>
      </c>
      <c r="E183" s="91">
        <v>0.26340000000000002</v>
      </c>
      <c r="F183" s="92">
        <v>1.2510000000000001E-4</v>
      </c>
      <c r="G183" s="88">
        <f t="shared" si="15"/>
        <v>0.26352510000000001</v>
      </c>
      <c r="H183" s="77">
        <v>370.12</v>
      </c>
      <c r="I183" s="79" t="s">
        <v>66</v>
      </c>
      <c r="J183" s="76">
        <f t="shared" si="18"/>
        <v>370.12</v>
      </c>
      <c r="K183" s="77">
        <v>14.98</v>
      </c>
      <c r="L183" s="79" t="s">
        <v>66</v>
      </c>
      <c r="M183" s="76">
        <f t="shared" si="16"/>
        <v>14.98</v>
      </c>
      <c r="N183" s="77">
        <v>8.73</v>
      </c>
      <c r="O183" s="79" t="s">
        <v>66</v>
      </c>
      <c r="P183" s="76">
        <f t="shared" si="17"/>
        <v>8.73</v>
      </c>
    </row>
    <row r="184" spans="1:16">
      <c r="B184" s="89">
        <v>150</v>
      </c>
      <c r="C184" s="90" t="s">
        <v>65</v>
      </c>
      <c r="D184" s="74">
        <f t="shared" si="11"/>
        <v>21.428571428571427</v>
      </c>
      <c r="E184" s="91">
        <v>0.25019999999999998</v>
      </c>
      <c r="F184" s="92">
        <v>1.177E-4</v>
      </c>
      <c r="G184" s="88">
        <f t="shared" si="15"/>
        <v>0.25031769999999998</v>
      </c>
      <c r="H184" s="77">
        <v>417</v>
      </c>
      <c r="I184" s="79" t="s">
        <v>66</v>
      </c>
      <c r="J184" s="76">
        <f t="shared" si="18"/>
        <v>417</v>
      </c>
      <c r="K184" s="77">
        <v>16.48</v>
      </c>
      <c r="L184" s="79" t="s">
        <v>66</v>
      </c>
      <c r="M184" s="76">
        <f t="shared" si="16"/>
        <v>16.48</v>
      </c>
      <c r="N184" s="77">
        <v>9.7799999999999994</v>
      </c>
      <c r="O184" s="79" t="s">
        <v>66</v>
      </c>
      <c r="P184" s="76">
        <f t="shared" si="17"/>
        <v>9.7799999999999994</v>
      </c>
    </row>
    <row r="185" spans="1:16">
      <c r="B185" s="89">
        <v>160</v>
      </c>
      <c r="C185" s="90" t="s">
        <v>65</v>
      </c>
      <c r="D185" s="74">
        <f t="shared" si="11"/>
        <v>22.857142857142858</v>
      </c>
      <c r="E185" s="91">
        <v>0.2382</v>
      </c>
      <c r="F185" s="92">
        <v>1.111E-4</v>
      </c>
      <c r="G185" s="88">
        <f t="shared" si="15"/>
        <v>0.2383111</v>
      </c>
      <c r="H185" s="77">
        <v>466.29</v>
      </c>
      <c r="I185" s="79" t="s">
        <v>66</v>
      </c>
      <c r="J185" s="76">
        <f t="shared" si="18"/>
        <v>466.29</v>
      </c>
      <c r="K185" s="77">
        <v>18</v>
      </c>
      <c r="L185" s="79" t="s">
        <v>66</v>
      </c>
      <c r="M185" s="76">
        <f t="shared" si="16"/>
        <v>18</v>
      </c>
      <c r="N185" s="77">
        <v>10.87</v>
      </c>
      <c r="O185" s="79" t="s">
        <v>66</v>
      </c>
      <c r="P185" s="76">
        <f t="shared" si="17"/>
        <v>10.87</v>
      </c>
    </row>
    <row r="186" spans="1:16">
      <c r="B186" s="89">
        <v>170</v>
      </c>
      <c r="C186" s="90" t="s">
        <v>65</v>
      </c>
      <c r="D186" s="74">
        <f t="shared" si="11"/>
        <v>24.285714285714285</v>
      </c>
      <c r="E186" s="91">
        <v>0.2273</v>
      </c>
      <c r="F186" s="92">
        <v>1.052E-4</v>
      </c>
      <c r="G186" s="88">
        <f t="shared" si="15"/>
        <v>0.2274052</v>
      </c>
      <c r="H186" s="77">
        <v>518.01</v>
      </c>
      <c r="I186" s="79" t="s">
        <v>66</v>
      </c>
      <c r="J186" s="76">
        <f t="shared" si="18"/>
        <v>518.01</v>
      </c>
      <c r="K186" s="77">
        <v>19.54</v>
      </c>
      <c r="L186" s="79" t="s">
        <v>66</v>
      </c>
      <c r="M186" s="76">
        <f t="shared" si="16"/>
        <v>19.54</v>
      </c>
      <c r="N186" s="77">
        <v>12.02</v>
      </c>
      <c r="O186" s="79" t="s">
        <v>66</v>
      </c>
      <c r="P186" s="76">
        <f t="shared" si="17"/>
        <v>12.02</v>
      </c>
    </row>
    <row r="187" spans="1:16">
      <c r="B187" s="89">
        <v>180</v>
      </c>
      <c r="C187" s="90" t="s">
        <v>65</v>
      </c>
      <c r="D187" s="74">
        <f t="shared" si="11"/>
        <v>25.714285714285715</v>
      </c>
      <c r="E187" s="91">
        <v>0.21729999999999999</v>
      </c>
      <c r="F187" s="92">
        <v>9.9950000000000004E-5</v>
      </c>
      <c r="G187" s="88">
        <f t="shared" si="15"/>
        <v>0.21739994999999998</v>
      </c>
      <c r="H187" s="77">
        <v>572.15</v>
      </c>
      <c r="I187" s="79" t="s">
        <v>66</v>
      </c>
      <c r="J187" s="76">
        <f t="shared" si="18"/>
        <v>572.15</v>
      </c>
      <c r="K187" s="77">
        <v>21.1</v>
      </c>
      <c r="L187" s="79" t="s">
        <v>66</v>
      </c>
      <c r="M187" s="76">
        <f t="shared" si="16"/>
        <v>21.1</v>
      </c>
      <c r="N187" s="77">
        <v>13.21</v>
      </c>
      <c r="O187" s="79" t="s">
        <v>66</v>
      </c>
      <c r="P187" s="76">
        <f t="shared" si="17"/>
        <v>13.21</v>
      </c>
    </row>
    <row r="188" spans="1:16">
      <c r="B188" s="89">
        <v>200</v>
      </c>
      <c r="C188" s="90" t="s">
        <v>65</v>
      </c>
      <c r="D188" s="74">
        <f t="shared" si="11"/>
        <v>28.571428571428573</v>
      </c>
      <c r="E188" s="91">
        <v>0.1993</v>
      </c>
      <c r="F188" s="92">
        <v>9.0939999999999993E-5</v>
      </c>
      <c r="G188" s="88">
        <f t="shared" si="15"/>
        <v>0.19939094000000002</v>
      </c>
      <c r="H188" s="77">
        <v>687.83</v>
      </c>
      <c r="I188" s="79" t="s">
        <v>66</v>
      </c>
      <c r="J188" s="76">
        <f t="shared" si="18"/>
        <v>687.83</v>
      </c>
      <c r="K188" s="77">
        <v>26.92</v>
      </c>
      <c r="L188" s="79" t="s">
        <v>66</v>
      </c>
      <c r="M188" s="76">
        <f t="shared" si="16"/>
        <v>26.92</v>
      </c>
      <c r="N188" s="77">
        <v>15.76</v>
      </c>
      <c r="O188" s="79" t="s">
        <v>66</v>
      </c>
      <c r="P188" s="76">
        <f t="shared" si="17"/>
        <v>15.76</v>
      </c>
    </row>
    <row r="189" spans="1:16">
      <c r="B189" s="89">
        <v>225</v>
      </c>
      <c r="C189" s="90" t="s">
        <v>65</v>
      </c>
      <c r="D189" s="74">
        <f t="shared" si="11"/>
        <v>32.142857142857146</v>
      </c>
      <c r="E189" s="91">
        <v>0.18110000000000001</v>
      </c>
      <c r="F189" s="92">
        <v>8.1819999999999999E-5</v>
      </c>
      <c r="G189" s="88">
        <f t="shared" si="15"/>
        <v>0.18118182000000002</v>
      </c>
      <c r="H189" s="77">
        <v>846.21</v>
      </c>
      <c r="I189" s="79" t="s">
        <v>66</v>
      </c>
      <c r="J189" s="76">
        <f t="shared" si="18"/>
        <v>846.21</v>
      </c>
      <c r="K189" s="77">
        <v>35.29</v>
      </c>
      <c r="L189" s="79" t="s">
        <v>66</v>
      </c>
      <c r="M189" s="76">
        <f t="shared" si="16"/>
        <v>35.29</v>
      </c>
      <c r="N189" s="77">
        <v>19.21</v>
      </c>
      <c r="O189" s="79" t="s">
        <v>66</v>
      </c>
      <c r="P189" s="76">
        <f t="shared" si="17"/>
        <v>19.21</v>
      </c>
    </row>
    <row r="190" spans="1:16">
      <c r="B190" s="89">
        <v>250</v>
      </c>
      <c r="C190" s="90" t="s">
        <v>65</v>
      </c>
      <c r="D190" s="74">
        <f t="shared" si="11"/>
        <v>35.714285714285715</v>
      </c>
      <c r="E190" s="91">
        <v>0.16689999999999999</v>
      </c>
      <c r="F190" s="92">
        <v>7.4430000000000004E-5</v>
      </c>
      <c r="G190" s="88">
        <f t="shared" si="15"/>
        <v>0.16697442999999998</v>
      </c>
      <c r="H190" s="77">
        <v>1.02</v>
      </c>
      <c r="I190" s="78" t="s">
        <v>12</v>
      </c>
      <c r="J190" s="76">
        <f t="shared" ref="J188:J228" si="19">H190*1000</f>
        <v>1020</v>
      </c>
      <c r="K190" s="77">
        <v>43.24</v>
      </c>
      <c r="L190" s="79" t="s">
        <v>66</v>
      </c>
      <c r="M190" s="76">
        <f t="shared" si="16"/>
        <v>43.24</v>
      </c>
      <c r="N190" s="77">
        <v>22.97</v>
      </c>
      <c r="O190" s="79" t="s">
        <v>66</v>
      </c>
      <c r="P190" s="76">
        <f t="shared" si="17"/>
        <v>22.97</v>
      </c>
    </row>
    <row r="191" spans="1:16">
      <c r="B191" s="89">
        <v>275</v>
      </c>
      <c r="C191" s="90" t="s">
        <v>65</v>
      </c>
      <c r="D191" s="74">
        <f t="shared" ref="D191:D204" si="20">B191/$C$5</f>
        <v>39.285714285714285</v>
      </c>
      <c r="E191" s="91">
        <v>0.155</v>
      </c>
      <c r="F191" s="92">
        <v>6.8310000000000002E-5</v>
      </c>
      <c r="G191" s="88">
        <f t="shared" si="15"/>
        <v>0.15506830999999999</v>
      </c>
      <c r="H191" s="77">
        <v>1.21</v>
      </c>
      <c r="I191" s="79" t="s">
        <v>12</v>
      </c>
      <c r="J191" s="76">
        <f t="shared" si="19"/>
        <v>1210</v>
      </c>
      <c r="K191" s="77">
        <v>51</v>
      </c>
      <c r="L191" s="79" t="s">
        <v>66</v>
      </c>
      <c r="M191" s="76">
        <f t="shared" si="16"/>
        <v>51</v>
      </c>
      <c r="N191" s="77">
        <v>27.01</v>
      </c>
      <c r="O191" s="79" t="s">
        <v>66</v>
      </c>
      <c r="P191" s="76">
        <f t="shared" si="17"/>
        <v>27.01</v>
      </c>
    </row>
    <row r="192" spans="1:16">
      <c r="B192" s="89">
        <v>300</v>
      </c>
      <c r="C192" s="90" t="s">
        <v>65</v>
      </c>
      <c r="D192" s="74">
        <f t="shared" si="20"/>
        <v>42.857142857142854</v>
      </c>
      <c r="E192" s="91">
        <v>0.1449</v>
      </c>
      <c r="F192" s="92">
        <v>6.3159999999999998E-5</v>
      </c>
      <c r="G192" s="88">
        <f t="shared" si="15"/>
        <v>0.14496316000000001</v>
      </c>
      <c r="H192" s="77">
        <v>1.41</v>
      </c>
      <c r="I192" s="79" t="s">
        <v>12</v>
      </c>
      <c r="J192" s="80">
        <f t="shared" si="19"/>
        <v>1410</v>
      </c>
      <c r="K192" s="77">
        <v>58.7</v>
      </c>
      <c r="L192" s="79" t="s">
        <v>66</v>
      </c>
      <c r="M192" s="76">
        <f t="shared" si="16"/>
        <v>58.7</v>
      </c>
      <c r="N192" s="77">
        <v>31.32</v>
      </c>
      <c r="O192" s="79" t="s">
        <v>66</v>
      </c>
      <c r="P192" s="76">
        <f t="shared" si="17"/>
        <v>31.32</v>
      </c>
    </row>
    <row r="193" spans="2:16">
      <c r="B193" s="89">
        <v>325</v>
      </c>
      <c r="C193" s="90" t="s">
        <v>65</v>
      </c>
      <c r="D193" s="74">
        <f t="shared" si="20"/>
        <v>46.428571428571431</v>
      </c>
      <c r="E193" s="91">
        <v>0.13619999999999999</v>
      </c>
      <c r="F193" s="92">
        <v>5.8770000000000001E-5</v>
      </c>
      <c r="G193" s="88">
        <f t="shared" si="15"/>
        <v>0.13625877</v>
      </c>
      <c r="H193" s="77">
        <v>1.62</v>
      </c>
      <c r="I193" s="79" t="s">
        <v>12</v>
      </c>
      <c r="J193" s="80">
        <f t="shared" si="19"/>
        <v>1620</v>
      </c>
      <c r="K193" s="77">
        <v>66.41</v>
      </c>
      <c r="L193" s="79" t="s">
        <v>66</v>
      </c>
      <c r="M193" s="76">
        <f t="shared" si="16"/>
        <v>66.41</v>
      </c>
      <c r="N193" s="77">
        <v>35.9</v>
      </c>
      <c r="O193" s="79" t="s">
        <v>66</v>
      </c>
      <c r="P193" s="76">
        <f t="shared" si="17"/>
        <v>35.9</v>
      </c>
    </row>
    <row r="194" spans="2:16">
      <c r="B194" s="89">
        <v>350</v>
      </c>
      <c r="C194" s="90" t="s">
        <v>65</v>
      </c>
      <c r="D194" s="74">
        <f t="shared" si="20"/>
        <v>50</v>
      </c>
      <c r="E194" s="91">
        <v>0.12870000000000001</v>
      </c>
      <c r="F194" s="92">
        <v>5.4969999999999997E-5</v>
      </c>
      <c r="G194" s="88">
        <f t="shared" si="15"/>
        <v>0.12875497</v>
      </c>
      <c r="H194" s="77">
        <v>1.85</v>
      </c>
      <c r="I194" s="79" t="s">
        <v>12</v>
      </c>
      <c r="J194" s="80">
        <f t="shared" si="19"/>
        <v>1850</v>
      </c>
      <c r="K194" s="77">
        <v>74.16</v>
      </c>
      <c r="L194" s="79" t="s">
        <v>66</v>
      </c>
      <c r="M194" s="76">
        <f t="shared" si="16"/>
        <v>74.16</v>
      </c>
      <c r="N194" s="77">
        <v>40.74</v>
      </c>
      <c r="O194" s="79" t="s">
        <v>66</v>
      </c>
      <c r="P194" s="76">
        <f t="shared" si="17"/>
        <v>40.74</v>
      </c>
    </row>
    <row r="195" spans="2:16">
      <c r="B195" s="89">
        <v>375</v>
      </c>
      <c r="C195" s="90" t="s">
        <v>65</v>
      </c>
      <c r="D195" s="74">
        <f t="shared" si="20"/>
        <v>53.571428571428569</v>
      </c>
      <c r="E195" s="91">
        <v>0.122</v>
      </c>
      <c r="F195" s="92">
        <v>5.1650000000000002E-5</v>
      </c>
      <c r="G195" s="88">
        <f t="shared" si="15"/>
        <v>0.12205165</v>
      </c>
      <c r="H195" s="77">
        <v>2.09</v>
      </c>
      <c r="I195" s="79" t="s">
        <v>12</v>
      </c>
      <c r="J195" s="80">
        <f t="shared" si="19"/>
        <v>2090</v>
      </c>
      <c r="K195" s="77">
        <v>81.97</v>
      </c>
      <c r="L195" s="79" t="s">
        <v>66</v>
      </c>
      <c r="M195" s="76">
        <f t="shared" si="16"/>
        <v>81.97</v>
      </c>
      <c r="N195" s="77">
        <v>45.83</v>
      </c>
      <c r="O195" s="79" t="s">
        <v>66</v>
      </c>
      <c r="P195" s="76">
        <f t="shared" si="17"/>
        <v>45.83</v>
      </c>
    </row>
    <row r="196" spans="2:16">
      <c r="B196" s="89">
        <v>400</v>
      </c>
      <c r="C196" s="90" t="s">
        <v>65</v>
      </c>
      <c r="D196" s="74">
        <f t="shared" si="20"/>
        <v>57.142857142857146</v>
      </c>
      <c r="E196" s="91">
        <v>0.1162</v>
      </c>
      <c r="F196" s="92">
        <v>4.8720000000000001E-5</v>
      </c>
      <c r="G196" s="88">
        <f t="shared" si="15"/>
        <v>0.11624872</v>
      </c>
      <c r="H196" s="77">
        <v>2.34</v>
      </c>
      <c r="I196" s="79" t="s">
        <v>12</v>
      </c>
      <c r="J196" s="80">
        <f t="shared" si="19"/>
        <v>2340</v>
      </c>
      <c r="K196" s="77">
        <v>89.86</v>
      </c>
      <c r="L196" s="79" t="s">
        <v>66</v>
      </c>
      <c r="M196" s="76">
        <f t="shared" si="16"/>
        <v>89.86</v>
      </c>
      <c r="N196" s="77">
        <v>51.16</v>
      </c>
      <c r="O196" s="79" t="s">
        <v>66</v>
      </c>
      <c r="P196" s="76">
        <f t="shared" si="17"/>
        <v>51.16</v>
      </c>
    </row>
    <row r="197" spans="2:16">
      <c r="B197" s="89">
        <v>450</v>
      </c>
      <c r="C197" s="90" t="s">
        <v>65</v>
      </c>
      <c r="D197" s="74">
        <f t="shared" si="20"/>
        <v>64.285714285714292</v>
      </c>
      <c r="E197" s="91">
        <v>0.1062</v>
      </c>
      <c r="F197" s="92">
        <v>4.3800000000000001E-5</v>
      </c>
      <c r="G197" s="88">
        <f t="shared" si="15"/>
        <v>0.1062438</v>
      </c>
      <c r="H197" s="77">
        <v>2.88</v>
      </c>
      <c r="I197" s="79" t="s">
        <v>12</v>
      </c>
      <c r="J197" s="80">
        <f t="shared" si="19"/>
        <v>2880</v>
      </c>
      <c r="K197" s="77">
        <v>118.91</v>
      </c>
      <c r="L197" s="79" t="s">
        <v>66</v>
      </c>
      <c r="M197" s="76">
        <f t="shared" si="16"/>
        <v>118.91</v>
      </c>
      <c r="N197" s="77">
        <v>62.55</v>
      </c>
      <c r="O197" s="79" t="s">
        <v>66</v>
      </c>
      <c r="P197" s="76">
        <f t="shared" si="17"/>
        <v>62.55</v>
      </c>
    </row>
    <row r="198" spans="2:16">
      <c r="B198" s="89">
        <v>500</v>
      </c>
      <c r="C198" s="90" t="s">
        <v>65</v>
      </c>
      <c r="D198" s="74">
        <f t="shared" si="20"/>
        <v>71.428571428571431</v>
      </c>
      <c r="E198" s="91">
        <v>9.8080000000000001E-2</v>
      </c>
      <c r="F198" s="92">
        <v>3.981E-5</v>
      </c>
      <c r="G198" s="88">
        <f t="shared" si="15"/>
        <v>9.8119810000000002E-2</v>
      </c>
      <c r="H198" s="77">
        <v>3.47</v>
      </c>
      <c r="I198" s="79" t="s">
        <v>12</v>
      </c>
      <c r="J198" s="80">
        <f t="shared" si="19"/>
        <v>3470</v>
      </c>
      <c r="K198" s="77">
        <v>146.08000000000001</v>
      </c>
      <c r="L198" s="79" t="s">
        <v>66</v>
      </c>
      <c r="M198" s="76">
        <f t="shared" si="16"/>
        <v>146.08000000000001</v>
      </c>
      <c r="N198" s="77">
        <v>74.849999999999994</v>
      </c>
      <c r="O198" s="79" t="s">
        <v>66</v>
      </c>
      <c r="P198" s="76">
        <f t="shared" si="17"/>
        <v>74.849999999999994</v>
      </c>
    </row>
    <row r="199" spans="2:16">
      <c r="B199" s="89">
        <v>550</v>
      </c>
      <c r="C199" s="90" t="s">
        <v>65</v>
      </c>
      <c r="D199" s="74">
        <f t="shared" si="20"/>
        <v>78.571428571428569</v>
      </c>
      <c r="E199" s="91">
        <v>9.1329999999999995E-2</v>
      </c>
      <c r="F199" s="92">
        <v>3.6520000000000003E-5</v>
      </c>
      <c r="G199" s="88">
        <f t="shared" si="15"/>
        <v>9.1366519999999993E-2</v>
      </c>
      <c r="H199" s="77">
        <v>4.1100000000000003</v>
      </c>
      <c r="I199" s="79" t="s">
        <v>12</v>
      </c>
      <c r="J199" s="80">
        <f t="shared" si="19"/>
        <v>4110</v>
      </c>
      <c r="K199" s="77">
        <v>172.44</v>
      </c>
      <c r="L199" s="79" t="s">
        <v>66</v>
      </c>
      <c r="M199" s="76">
        <f t="shared" si="16"/>
        <v>172.44</v>
      </c>
      <c r="N199" s="77">
        <v>88.02</v>
      </c>
      <c r="O199" s="79" t="s">
        <v>66</v>
      </c>
      <c r="P199" s="76">
        <f t="shared" si="17"/>
        <v>88.02</v>
      </c>
    </row>
    <row r="200" spans="2:16">
      <c r="B200" s="89">
        <v>600</v>
      </c>
      <c r="C200" s="90" t="s">
        <v>65</v>
      </c>
      <c r="D200" s="74">
        <f t="shared" si="20"/>
        <v>85.714285714285708</v>
      </c>
      <c r="E200" s="91">
        <v>8.5620000000000002E-2</v>
      </c>
      <c r="F200" s="92">
        <v>3.375E-5</v>
      </c>
      <c r="G200" s="88">
        <f t="shared" si="15"/>
        <v>8.5653750000000001E-2</v>
      </c>
      <c r="H200" s="77">
        <v>4.79</v>
      </c>
      <c r="I200" s="79" t="s">
        <v>12</v>
      </c>
      <c r="J200" s="80">
        <f t="shared" si="19"/>
        <v>4790</v>
      </c>
      <c r="K200" s="77">
        <v>198.44</v>
      </c>
      <c r="L200" s="79" t="s">
        <v>66</v>
      </c>
      <c r="M200" s="76">
        <f t="shared" si="16"/>
        <v>198.44</v>
      </c>
      <c r="N200" s="77">
        <v>102.03</v>
      </c>
      <c r="O200" s="79" t="s">
        <v>66</v>
      </c>
      <c r="P200" s="76">
        <f t="shared" si="17"/>
        <v>102.03</v>
      </c>
    </row>
    <row r="201" spans="2:16">
      <c r="B201" s="89">
        <v>650</v>
      </c>
      <c r="C201" s="90" t="s">
        <v>65</v>
      </c>
      <c r="D201" s="74">
        <f t="shared" si="20"/>
        <v>92.857142857142861</v>
      </c>
      <c r="E201" s="91">
        <v>8.072E-2</v>
      </c>
      <c r="F201" s="92">
        <v>3.1380000000000001E-5</v>
      </c>
      <c r="G201" s="88">
        <f t="shared" si="15"/>
        <v>8.0751379999999998E-2</v>
      </c>
      <c r="H201" s="77">
        <v>5.51</v>
      </c>
      <c r="I201" s="79" t="s">
        <v>12</v>
      </c>
      <c r="J201" s="80">
        <f t="shared" si="19"/>
        <v>5510</v>
      </c>
      <c r="K201" s="77">
        <v>224.32</v>
      </c>
      <c r="L201" s="79" t="s">
        <v>66</v>
      </c>
      <c r="M201" s="76">
        <f t="shared" si="16"/>
        <v>224.32</v>
      </c>
      <c r="N201" s="77">
        <v>116.84</v>
      </c>
      <c r="O201" s="79" t="s">
        <v>66</v>
      </c>
      <c r="P201" s="76">
        <f t="shared" si="17"/>
        <v>116.84</v>
      </c>
    </row>
    <row r="202" spans="2:16">
      <c r="B202" s="89">
        <v>700</v>
      </c>
      <c r="C202" s="90" t="s">
        <v>65</v>
      </c>
      <c r="D202" s="74">
        <f t="shared" si="20"/>
        <v>100</v>
      </c>
      <c r="E202" s="91">
        <v>7.6480000000000006E-2</v>
      </c>
      <c r="F202" s="92">
        <v>2.934E-5</v>
      </c>
      <c r="G202" s="88">
        <f t="shared" si="15"/>
        <v>7.6509340000000009E-2</v>
      </c>
      <c r="H202" s="77">
        <v>6.28</v>
      </c>
      <c r="I202" s="79" t="s">
        <v>12</v>
      </c>
      <c r="J202" s="80">
        <f t="shared" si="19"/>
        <v>6280</v>
      </c>
      <c r="K202" s="77">
        <v>250.2</v>
      </c>
      <c r="L202" s="79" t="s">
        <v>66</v>
      </c>
      <c r="M202" s="76">
        <f t="shared" si="16"/>
        <v>250.2</v>
      </c>
      <c r="N202" s="77">
        <v>132.41999999999999</v>
      </c>
      <c r="O202" s="79" t="s">
        <v>66</v>
      </c>
      <c r="P202" s="76">
        <f t="shared" si="17"/>
        <v>132.41999999999999</v>
      </c>
    </row>
    <row r="203" spans="2:16">
      <c r="B203" s="89">
        <v>800</v>
      </c>
      <c r="C203" s="90" t="s">
        <v>65</v>
      </c>
      <c r="D203" s="74">
        <f t="shared" si="20"/>
        <v>114.28571428571429</v>
      </c>
      <c r="E203" s="91">
        <v>6.948E-2</v>
      </c>
      <c r="F203" s="92">
        <v>2.5979999999999999E-5</v>
      </c>
      <c r="G203" s="88">
        <f t="shared" si="15"/>
        <v>6.9505979999999995E-2</v>
      </c>
      <c r="H203" s="77">
        <v>7.93</v>
      </c>
      <c r="I203" s="79" t="s">
        <v>12</v>
      </c>
      <c r="J203" s="80">
        <f t="shared" si="19"/>
        <v>7930</v>
      </c>
      <c r="K203" s="77">
        <v>344.26</v>
      </c>
      <c r="L203" s="79" t="s">
        <v>66</v>
      </c>
      <c r="M203" s="76">
        <f t="shared" si="16"/>
        <v>344.26</v>
      </c>
      <c r="N203" s="77">
        <v>165.76</v>
      </c>
      <c r="O203" s="79" t="s">
        <v>66</v>
      </c>
      <c r="P203" s="76">
        <f t="shared" si="17"/>
        <v>165.76</v>
      </c>
    </row>
    <row r="204" spans="2:16">
      <c r="B204" s="89">
        <v>900</v>
      </c>
      <c r="C204" s="90" t="s">
        <v>65</v>
      </c>
      <c r="D204" s="74">
        <f t="shared" si="20"/>
        <v>128.57142857142858</v>
      </c>
      <c r="E204" s="91">
        <v>6.3939999999999997E-2</v>
      </c>
      <c r="F204" s="92">
        <v>2.334E-5</v>
      </c>
      <c r="G204" s="88">
        <f t="shared" si="15"/>
        <v>6.3963339999999994E-2</v>
      </c>
      <c r="H204" s="77">
        <v>9.74</v>
      </c>
      <c r="I204" s="79" t="s">
        <v>12</v>
      </c>
      <c r="J204" s="80">
        <f t="shared" si="19"/>
        <v>9740</v>
      </c>
      <c r="K204" s="77">
        <v>430.75</v>
      </c>
      <c r="L204" s="79" t="s">
        <v>66</v>
      </c>
      <c r="M204" s="76">
        <f t="shared" si="16"/>
        <v>430.75</v>
      </c>
      <c r="N204" s="77">
        <v>201.83</v>
      </c>
      <c r="O204" s="79" t="s">
        <v>66</v>
      </c>
      <c r="P204" s="76">
        <f t="shared" si="17"/>
        <v>201.83</v>
      </c>
    </row>
    <row r="205" spans="2:16">
      <c r="B205" s="89">
        <v>1</v>
      </c>
      <c r="C205" s="93" t="s">
        <v>67</v>
      </c>
      <c r="D205" s="74">
        <f t="shared" ref="D205:D228" si="21">B205*1000/$C$5</f>
        <v>142.85714285714286</v>
      </c>
      <c r="E205" s="91">
        <v>5.9450000000000003E-2</v>
      </c>
      <c r="F205" s="92">
        <v>2.1209999999999999E-5</v>
      </c>
      <c r="G205" s="88">
        <f t="shared" si="15"/>
        <v>5.9471210000000004E-2</v>
      </c>
      <c r="H205" s="77">
        <v>11.69</v>
      </c>
      <c r="I205" s="79" t="s">
        <v>12</v>
      </c>
      <c r="J205" s="80">
        <f t="shared" si="19"/>
        <v>11690</v>
      </c>
      <c r="K205" s="77">
        <v>513.87</v>
      </c>
      <c r="L205" s="79" t="s">
        <v>66</v>
      </c>
      <c r="M205" s="76">
        <f t="shared" si="16"/>
        <v>513.87</v>
      </c>
      <c r="N205" s="77">
        <v>240.44</v>
      </c>
      <c r="O205" s="79" t="s">
        <v>66</v>
      </c>
      <c r="P205" s="76">
        <f t="shared" si="17"/>
        <v>240.44</v>
      </c>
    </row>
    <row r="206" spans="2:16">
      <c r="B206" s="89">
        <v>1.1000000000000001</v>
      </c>
      <c r="C206" s="90" t="s">
        <v>67</v>
      </c>
      <c r="D206" s="74">
        <f t="shared" si="21"/>
        <v>157.14285714285714</v>
      </c>
      <c r="E206" s="91">
        <v>5.5739999999999998E-2</v>
      </c>
      <c r="F206" s="92">
        <v>1.944E-5</v>
      </c>
      <c r="G206" s="88">
        <f t="shared" si="15"/>
        <v>5.575944E-2</v>
      </c>
      <c r="H206" s="77">
        <v>13.78</v>
      </c>
      <c r="I206" s="79" t="s">
        <v>12</v>
      </c>
      <c r="J206" s="80">
        <f t="shared" si="19"/>
        <v>13780</v>
      </c>
      <c r="K206" s="77">
        <v>595.28</v>
      </c>
      <c r="L206" s="79" t="s">
        <v>66</v>
      </c>
      <c r="M206" s="76">
        <f t="shared" si="16"/>
        <v>595.28</v>
      </c>
      <c r="N206" s="77">
        <v>281.39</v>
      </c>
      <c r="O206" s="79" t="s">
        <v>66</v>
      </c>
      <c r="P206" s="76">
        <f t="shared" si="17"/>
        <v>281.39</v>
      </c>
    </row>
    <row r="207" spans="2:16">
      <c r="B207" s="89">
        <v>1.2</v>
      </c>
      <c r="C207" s="90" t="s">
        <v>67</v>
      </c>
      <c r="D207" s="74">
        <f t="shared" si="21"/>
        <v>171.42857142857142</v>
      </c>
      <c r="E207" s="91">
        <v>5.2609999999999997E-2</v>
      </c>
      <c r="F207" s="92">
        <v>1.7960000000000001E-5</v>
      </c>
      <c r="G207" s="88">
        <f t="shared" si="15"/>
        <v>5.2627959999999994E-2</v>
      </c>
      <c r="H207" s="77">
        <v>16</v>
      </c>
      <c r="I207" s="79" t="s">
        <v>12</v>
      </c>
      <c r="J207" s="80">
        <f t="shared" si="19"/>
        <v>16000</v>
      </c>
      <c r="K207" s="77">
        <v>675.74</v>
      </c>
      <c r="L207" s="79" t="s">
        <v>66</v>
      </c>
      <c r="M207" s="76">
        <f t="shared" si="16"/>
        <v>675.74</v>
      </c>
      <c r="N207" s="77">
        <v>324.52</v>
      </c>
      <c r="O207" s="79" t="s">
        <v>66</v>
      </c>
      <c r="P207" s="76">
        <f t="shared" si="17"/>
        <v>324.52</v>
      </c>
    </row>
    <row r="208" spans="2:16">
      <c r="B208" s="89">
        <v>1.3</v>
      </c>
      <c r="C208" s="90" t="s">
        <v>67</v>
      </c>
      <c r="D208" s="74">
        <f t="shared" si="21"/>
        <v>185.71428571428572</v>
      </c>
      <c r="E208" s="91">
        <v>4.9939999999999998E-2</v>
      </c>
      <c r="F208" s="92">
        <v>1.6690000000000001E-5</v>
      </c>
      <c r="G208" s="88">
        <f t="shared" si="15"/>
        <v>4.9956689999999998E-2</v>
      </c>
      <c r="H208" s="77">
        <v>18.350000000000001</v>
      </c>
      <c r="I208" s="79" t="s">
        <v>12</v>
      </c>
      <c r="J208" s="80">
        <f t="shared" si="19"/>
        <v>18350</v>
      </c>
      <c r="K208" s="77">
        <v>755.66</v>
      </c>
      <c r="L208" s="79" t="s">
        <v>66</v>
      </c>
      <c r="M208" s="76">
        <f t="shared" si="16"/>
        <v>755.66</v>
      </c>
      <c r="N208" s="77">
        <v>369.68</v>
      </c>
      <c r="O208" s="79" t="s">
        <v>66</v>
      </c>
      <c r="P208" s="76">
        <f t="shared" si="17"/>
        <v>369.68</v>
      </c>
    </row>
    <row r="209" spans="2:16">
      <c r="B209" s="89">
        <v>1.4</v>
      </c>
      <c r="C209" s="90" t="s">
        <v>67</v>
      </c>
      <c r="D209" s="74">
        <f t="shared" si="21"/>
        <v>200</v>
      </c>
      <c r="E209" s="91">
        <v>4.7629999999999999E-2</v>
      </c>
      <c r="F209" s="92">
        <v>1.56E-5</v>
      </c>
      <c r="G209" s="88">
        <f t="shared" si="15"/>
        <v>4.7645599999999996E-2</v>
      </c>
      <c r="H209" s="77">
        <v>20.82</v>
      </c>
      <c r="I209" s="79" t="s">
        <v>12</v>
      </c>
      <c r="J209" s="80">
        <f t="shared" si="19"/>
        <v>20820</v>
      </c>
      <c r="K209" s="77">
        <v>835.25</v>
      </c>
      <c r="L209" s="79" t="s">
        <v>66</v>
      </c>
      <c r="M209" s="76">
        <f t="shared" si="16"/>
        <v>835.25</v>
      </c>
      <c r="N209" s="77">
        <v>416.73</v>
      </c>
      <c r="O209" s="79" t="s">
        <v>66</v>
      </c>
      <c r="P209" s="76">
        <f t="shared" si="17"/>
        <v>416.73</v>
      </c>
    </row>
    <row r="210" spans="2:16">
      <c r="B210" s="89">
        <v>1.5</v>
      </c>
      <c r="C210" s="90" t="s">
        <v>67</v>
      </c>
      <c r="D210" s="74">
        <f t="shared" si="21"/>
        <v>214.28571428571428</v>
      </c>
      <c r="E210" s="91">
        <v>4.5620000000000001E-2</v>
      </c>
      <c r="F210" s="92">
        <v>1.464E-5</v>
      </c>
      <c r="G210" s="88">
        <f t="shared" si="15"/>
        <v>4.5634640000000004E-2</v>
      </c>
      <c r="H210" s="77">
        <v>23.4</v>
      </c>
      <c r="I210" s="79" t="s">
        <v>12</v>
      </c>
      <c r="J210" s="80">
        <f t="shared" si="19"/>
        <v>23400</v>
      </c>
      <c r="K210" s="77">
        <v>914.62</v>
      </c>
      <c r="L210" s="79" t="s">
        <v>66</v>
      </c>
      <c r="M210" s="76">
        <f t="shared" si="16"/>
        <v>914.62</v>
      </c>
      <c r="N210" s="77">
        <v>465.54</v>
      </c>
      <c r="O210" s="79" t="s">
        <v>66</v>
      </c>
      <c r="P210" s="76">
        <f t="shared" si="17"/>
        <v>465.54</v>
      </c>
    </row>
    <row r="211" spans="2:16">
      <c r="B211" s="89">
        <v>1.6</v>
      </c>
      <c r="C211" s="90" t="s">
        <v>67</v>
      </c>
      <c r="D211" s="74">
        <f t="shared" si="21"/>
        <v>228.57142857142858</v>
      </c>
      <c r="E211" s="91">
        <v>4.3860000000000003E-2</v>
      </c>
      <c r="F211" s="92">
        <v>1.38E-5</v>
      </c>
      <c r="G211" s="88">
        <f t="shared" si="15"/>
        <v>4.3873800000000004E-2</v>
      </c>
      <c r="H211" s="77">
        <v>26.1</v>
      </c>
      <c r="I211" s="79" t="s">
        <v>12</v>
      </c>
      <c r="J211" s="80">
        <f t="shared" si="19"/>
        <v>26100</v>
      </c>
      <c r="K211" s="77">
        <v>993.83</v>
      </c>
      <c r="L211" s="79" t="s">
        <v>66</v>
      </c>
      <c r="M211" s="76">
        <f t="shared" si="16"/>
        <v>993.83</v>
      </c>
      <c r="N211" s="77">
        <v>515.98</v>
      </c>
      <c r="O211" s="79" t="s">
        <v>66</v>
      </c>
      <c r="P211" s="76">
        <f t="shared" si="17"/>
        <v>515.98</v>
      </c>
    </row>
    <row r="212" spans="2:16">
      <c r="B212" s="89">
        <v>1.7</v>
      </c>
      <c r="C212" s="90" t="s">
        <v>67</v>
      </c>
      <c r="D212" s="74">
        <f t="shared" si="21"/>
        <v>242.85714285714286</v>
      </c>
      <c r="E212" s="91">
        <v>4.2290000000000001E-2</v>
      </c>
      <c r="F212" s="92">
        <v>1.306E-5</v>
      </c>
      <c r="G212" s="88">
        <f t="shared" si="15"/>
        <v>4.2303060000000003E-2</v>
      </c>
      <c r="H212" s="77">
        <v>28.89</v>
      </c>
      <c r="I212" s="79" t="s">
        <v>12</v>
      </c>
      <c r="J212" s="80">
        <f t="shared" si="19"/>
        <v>28890</v>
      </c>
      <c r="K212" s="77">
        <v>1.07</v>
      </c>
      <c r="L212" s="78" t="s">
        <v>12</v>
      </c>
      <c r="M212" s="80">
        <f t="shared" ref="M209:M216" si="22">K212*1000</f>
        <v>1070</v>
      </c>
      <c r="N212" s="77">
        <v>567.96</v>
      </c>
      <c r="O212" s="79" t="s">
        <v>66</v>
      </c>
      <c r="P212" s="76">
        <f t="shared" si="17"/>
        <v>567.96</v>
      </c>
    </row>
    <row r="213" spans="2:16">
      <c r="B213" s="89">
        <v>1.8</v>
      </c>
      <c r="C213" s="90" t="s">
        <v>67</v>
      </c>
      <c r="D213" s="74">
        <f t="shared" si="21"/>
        <v>257.14285714285717</v>
      </c>
      <c r="E213" s="91">
        <v>4.0890000000000003E-2</v>
      </c>
      <c r="F213" s="92">
        <v>1.239E-5</v>
      </c>
      <c r="G213" s="88">
        <f t="shared" ref="G213:G228" si="23">E213+F213</f>
        <v>4.0902390000000004E-2</v>
      </c>
      <c r="H213" s="77">
        <v>31.79</v>
      </c>
      <c r="I213" s="79" t="s">
        <v>12</v>
      </c>
      <c r="J213" s="80">
        <f t="shared" si="19"/>
        <v>31790</v>
      </c>
      <c r="K213" s="77">
        <v>1.1499999999999999</v>
      </c>
      <c r="L213" s="79" t="s">
        <v>12</v>
      </c>
      <c r="M213" s="80">
        <f t="shared" si="22"/>
        <v>1150</v>
      </c>
      <c r="N213" s="77">
        <v>621.36</v>
      </c>
      <c r="O213" s="79" t="s">
        <v>66</v>
      </c>
      <c r="P213" s="76">
        <f t="shared" si="17"/>
        <v>621.36</v>
      </c>
    </row>
    <row r="214" spans="2:16">
      <c r="B214" s="89">
        <v>2</v>
      </c>
      <c r="C214" s="90" t="s">
        <v>67</v>
      </c>
      <c r="D214" s="74">
        <f t="shared" si="21"/>
        <v>285.71428571428572</v>
      </c>
      <c r="E214" s="91">
        <v>3.8510000000000003E-2</v>
      </c>
      <c r="F214" s="92">
        <v>1.1250000000000001E-5</v>
      </c>
      <c r="G214" s="88">
        <f t="shared" si="23"/>
        <v>3.852125E-2</v>
      </c>
      <c r="H214" s="77">
        <v>37.85</v>
      </c>
      <c r="I214" s="79" t="s">
        <v>12</v>
      </c>
      <c r="J214" s="80">
        <f t="shared" si="19"/>
        <v>37850</v>
      </c>
      <c r="K214" s="77">
        <v>1.44</v>
      </c>
      <c r="L214" s="79" t="s">
        <v>12</v>
      </c>
      <c r="M214" s="80">
        <f t="shared" si="22"/>
        <v>1440</v>
      </c>
      <c r="N214" s="77">
        <v>732.09</v>
      </c>
      <c r="O214" s="79" t="s">
        <v>66</v>
      </c>
      <c r="P214" s="76">
        <f t="shared" si="17"/>
        <v>732.09</v>
      </c>
    </row>
    <row r="215" spans="2:16">
      <c r="B215" s="89">
        <v>2.25</v>
      </c>
      <c r="C215" s="90" t="s">
        <v>67</v>
      </c>
      <c r="D215" s="74">
        <f t="shared" si="21"/>
        <v>321.42857142857144</v>
      </c>
      <c r="E215" s="91">
        <v>3.6119999999999999E-2</v>
      </c>
      <c r="F215" s="92">
        <v>1.01E-5</v>
      </c>
      <c r="G215" s="88">
        <f t="shared" si="23"/>
        <v>3.6130099999999998E-2</v>
      </c>
      <c r="H215" s="77">
        <v>45.92</v>
      </c>
      <c r="I215" s="79" t="s">
        <v>12</v>
      </c>
      <c r="J215" s="80">
        <f t="shared" si="19"/>
        <v>45920</v>
      </c>
      <c r="K215" s="77">
        <v>1.85</v>
      </c>
      <c r="L215" s="79" t="s">
        <v>12</v>
      </c>
      <c r="M215" s="80">
        <f t="shared" si="22"/>
        <v>1850</v>
      </c>
      <c r="N215" s="77">
        <v>876.97</v>
      </c>
      <c r="O215" s="79" t="s">
        <v>66</v>
      </c>
      <c r="P215" s="76">
        <f t="shared" si="17"/>
        <v>876.97</v>
      </c>
    </row>
    <row r="216" spans="2:16">
      <c r="B216" s="89">
        <v>2.5</v>
      </c>
      <c r="C216" s="90" t="s">
        <v>67</v>
      </c>
      <c r="D216" s="74">
        <f t="shared" si="21"/>
        <v>357.14285714285717</v>
      </c>
      <c r="E216" s="91">
        <v>3.4209999999999997E-2</v>
      </c>
      <c r="F216" s="92">
        <v>9.1679999999999993E-6</v>
      </c>
      <c r="G216" s="88">
        <f t="shared" si="23"/>
        <v>3.4219167999999994E-2</v>
      </c>
      <c r="H216" s="77">
        <v>54.49</v>
      </c>
      <c r="I216" s="79" t="s">
        <v>12</v>
      </c>
      <c r="J216" s="80">
        <f t="shared" si="19"/>
        <v>54490</v>
      </c>
      <c r="K216" s="77">
        <v>2.2200000000000002</v>
      </c>
      <c r="L216" s="79" t="s">
        <v>12</v>
      </c>
      <c r="M216" s="80">
        <f t="shared" si="22"/>
        <v>2220</v>
      </c>
      <c r="N216" s="77">
        <v>1.03</v>
      </c>
      <c r="O216" s="78" t="s">
        <v>12</v>
      </c>
      <c r="P216" s="80">
        <f t="shared" ref="P213:P217" si="24">N216*1000</f>
        <v>1030</v>
      </c>
    </row>
    <row r="217" spans="2:16">
      <c r="B217" s="89">
        <v>2.75</v>
      </c>
      <c r="C217" s="90" t="s">
        <v>67</v>
      </c>
      <c r="D217" s="74">
        <f t="shared" si="21"/>
        <v>392.85714285714283</v>
      </c>
      <c r="E217" s="91">
        <v>3.2649999999999998E-2</v>
      </c>
      <c r="F217" s="92">
        <v>8.3990000000000004E-6</v>
      </c>
      <c r="G217" s="88">
        <f t="shared" si="23"/>
        <v>3.2658398999999998E-2</v>
      </c>
      <c r="H217" s="77">
        <v>63.5</v>
      </c>
      <c r="I217" s="79" t="s">
        <v>12</v>
      </c>
      <c r="J217" s="80">
        <f t="shared" si="19"/>
        <v>63500</v>
      </c>
      <c r="K217" s="77">
        <v>2.56</v>
      </c>
      <c r="L217" s="79" t="s">
        <v>12</v>
      </c>
      <c r="M217" s="80">
        <f>K217*1000</f>
        <v>2560</v>
      </c>
      <c r="N217" s="77">
        <v>1.18</v>
      </c>
      <c r="O217" s="79" t="s">
        <v>12</v>
      </c>
      <c r="P217" s="80">
        <f t="shared" si="24"/>
        <v>1180</v>
      </c>
    </row>
    <row r="218" spans="2:16">
      <c r="B218" s="89">
        <v>3</v>
      </c>
      <c r="C218" s="90" t="s">
        <v>67</v>
      </c>
      <c r="D218" s="74">
        <f t="shared" si="21"/>
        <v>428.57142857142856</v>
      </c>
      <c r="E218" s="91">
        <v>3.1350000000000003E-2</v>
      </c>
      <c r="F218" s="92">
        <v>7.7530000000000001E-6</v>
      </c>
      <c r="G218" s="88">
        <f t="shared" si="23"/>
        <v>3.1357753000000002E-2</v>
      </c>
      <c r="H218" s="77">
        <v>72.91</v>
      </c>
      <c r="I218" s="79" t="s">
        <v>12</v>
      </c>
      <c r="J218" s="80">
        <f t="shared" si="19"/>
        <v>72910</v>
      </c>
      <c r="K218" s="77">
        <v>2.9</v>
      </c>
      <c r="L218" s="79" t="s">
        <v>12</v>
      </c>
      <c r="M218" s="80">
        <f t="shared" ref="M218:M228" si="25">K218*1000</f>
        <v>2900</v>
      </c>
      <c r="N218" s="77">
        <v>1.34</v>
      </c>
      <c r="O218" s="79" t="s">
        <v>12</v>
      </c>
      <c r="P218" s="80">
        <f t="shared" ref="P218:P221" si="26">N218*1000</f>
        <v>1340</v>
      </c>
    </row>
    <row r="219" spans="2:16">
      <c r="B219" s="89">
        <v>3.25</v>
      </c>
      <c r="C219" s="90" t="s">
        <v>67</v>
      </c>
      <c r="D219" s="74">
        <f t="shared" si="21"/>
        <v>464.28571428571428</v>
      </c>
      <c r="E219" s="91">
        <v>3.0259999999999999E-2</v>
      </c>
      <c r="F219" s="92">
        <v>7.2030000000000003E-6</v>
      </c>
      <c r="G219" s="88">
        <f t="shared" si="23"/>
        <v>3.0267202999999999E-2</v>
      </c>
      <c r="H219" s="77">
        <v>82.68</v>
      </c>
      <c r="I219" s="79" t="s">
        <v>12</v>
      </c>
      <c r="J219" s="80">
        <f t="shared" si="19"/>
        <v>82680</v>
      </c>
      <c r="K219" s="77">
        <v>3.22</v>
      </c>
      <c r="L219" s="79" t="s">
        <v>12</v>
      </c>
      <c r="M219" s="80">
        <f t="shared" si="25"/>
        <v>3220</v>
      </c>
      <c r="N219" s="77">
        <v>1.51</v>
      </c>
      <c r="O219" s="79" t="s">
        <v>12</v>
      </c>
      <c r="P219" s="80">
        <f t="shared" si="26"/>
        <v>1510</v>
      </c>
    </row>
    <row r="220" spans="2:16">
      <c r="B220" s="89">
        <v>3.5</v>
      </c>
      <c r="C220" s="90" t="s">
        <v>67</v>
      </c>
      <c r="D220" s="74">
        <f t="shared" si="21"/>
        <v>500</v>
      </c>
      <c r="E220" s="91">
        <v>2.9329999999999998E-2</v>
      </c>
      <c r="F220" s="92">
        <v>6.7279999999999998E-6</v>
      </c>
      <c r="G220" s="88">
        <f t="shared" si="23"/>
        <v>2.9336727999999999E-2</v>
      </c>
      <c r="H220" s="77">
        <v>92.78</v>
      </c>
      <c r="I220" s="79" t="s">
        <v>12</v>
      </c>
      <c r="J220" s="80">
        <f t="shared" si="19"/>
        <v>92780</v>
      </c>
      <c r="K220" s="77">
        <v>3.53</v>
      </c>
      <c r="L220" s="79" t="s">
        <v>12</v>
      </c>
      <c r="M220" s="80">
        <f t="shared" si="25"/>
        <v>3530</v>
      </c>
      <c r="N220" s="77">
        <v>1.67</v>
      </c>
      <c r="O220" s="79" t="s">
        <v>12</v>
      </c>
      <c r="P220" s="80">
        <f t="shared" si="26"/>
        <v>1670</v>
      </c>
    </row>
    <row r="221" spans="2:16">
      <c r="B221" s="89">
        <v>3.75</v>
      </c>
      <c r="C221" s="90" t="s">
        <v>67</v>
      </c>
      <c r="D221" s="74">
        <f t="shared" si="21"/>
        <v>535.71428571428567</v>
      </c>
      <c r="E221" s="91">
        <v>2.853E-2</v>
      </c>
      <c r="F221" s="92">
        <v>6.314E-6</v>
      </c>
      <c r="G221" s="88">
        <f t="shared" si="23"/>
        <v>2.8536314E-2</v>
      </c>
      <c r="H221" s="77">
        <v>103.19</v>
      </c>
      <c r="I221" s="79" t="s">
        <v>12</v>
      </c>
      <c r="J221" s="80">
        <f t="shared" si="19"/>
        <v>103190</v>
      </c>
      <c r="K221" s="77">
        <v>3.83</v>
      </c>
      <c r="L221" s="79" t="s">
        <v>12</v>
      </c>
      <c r="M221" s="80">
        <f t="shared" si="25"/>
        <v>3830</v>
      </c>
      <c r="N221" s="77">
        <v>1.84</v>
      </c>
      <c r="O221" s="79" t="s">
        <v>12</v>
      </c>
      <c r="P221" s="80">
        <f t="shared" si="26"/>
        <v>1840</v>
      </c>
    </row>
    <row r="222" spans="2:16">
      <c r="B222" s="89">
        <v>4</v>
      </c>
      <c r="C222" s="90" t="s">
        <v>67</v>
      </c>
      <c r="D222" s="74">
        <f t="shared" si="21"/>
        <v>571.42857142857144</v>
      </c>
      <c r="E222" s="91">
        <v>2.7830000000000001E-2</v>
      </c>
      <c r="F222" s="92">
        <v>5.9499999999999998E-6</v>
      </c>
      <c r="G222" s="88">
        <f t="shared" si="23"/>
        <v>2.7835950000000002E-2</v>
      </c>
      <c r="H222" s="77">
        <v>113.87</v>
      </c>
      <c r="I222" s="79" t="s">
        <v>12</v>
      </c>
      <c r="J222" s="80">
        <f t="shared" si="19"/>
        <v>113870</v>
      </c>
      <c r="K222" s="77">
        <v>4.13</v>
      </c>
      <c r="L222" s="79" t="s">
        <v>12</v>
      </c>
      <c r="M222" s="80">
        <f t="shared" si="25"/>
        <v>4130</v>
      </c>
      <c r="N222" s="77">
        <v>2.0099999999999998</v>
      </c>
      <c r="O222" s="79" t="s">
        <v>12</v>
      </c>
      <c r="P222" s="80">
        <f>N222*1000</f>
        <v>2009.9999999999998</v>
      </c>
    </row>
    <row r="223" spans="2:16">
      <c r="B223" s="89">
        <v>4.5</v>
      </c>
      <c r="C223" s="90" t="s">
        <v>67</v>
      </c>
      <c r="D223" s="74">
        <f t="shared" si="21"/>
        <v>642.85714285714289</v>
      </c>
      <c r="E223" s="91">
        <v>2.6700000000000002E-2</v>
      </c>
      <c r="F223" s="92">
        <v>5.3369999999999999E-6</v>
      </c>
      <c r="G223" s="88">
        <f t="shared" si="23"/>
        <v>2.6705337000000003E-2</v>
      </c>
      <c r="H223" s="77">
        <v>135.96</v>
      </c>
      <c r="I223" s="79" t="s">
        <v>12</v>
      </c>
      <c r="J223" s="80">
        <f t="shared" si="19"/>
        <v>135960</v>
      </c>
      <c r="K223" s="77">
        <v>5.19</v>
      </c>
      <c r="L223" s="79" t="s">
        <v>12</v>
      </c>
      <c r="M223" s="80">
        <f t="shared" si="25"/>
        <v>5190</v>
      </c>
      <c r="N223" s="77">
        <v>2.36</v>
      </c>
      <c r="O223" s="79" t="s">
        <v>12</v>
      </c>
      <c r="P223" s="80">
        <f t="shared" ref="P223:P228" si="27">N223*1000</f>
        <v>2360</v>
      </c>
    </row>
    <row r="224" spans="2:16">
      <c r="B224" s="89">
        <v>5</v>
      </c>
      <c r="C224" s="90" t="s">
        <v>67</v>
      </c>
      <c r="D224" s="74">
        <f t="shared" si="21"/>
        <v>714.28571428571433</v>
      </c>
      <c r="E224" s="91">
        <v>2.581E-2</v>
      </c>
      <c r="F224" s="92">
        <v>4.843E-6</v>
      </c>
      <c r="G224" s="88">
        <f t="shared" si="23"/>
        <v>2.5814843000000001E-2</v>
      </c>
      <c r="H224" s="77">
        <v>158.9</v>
      </c>
      <c r="I224" s="79" t="s">
        <v>12</v>
      </c>
      <c r="J224" s="80">
        <f t="shared" si="19"/>
        <v>158900</v>
      </c>
      <c r="K224" s="77">
        <v>6.14</v>
      </c>
      <c r="L224" s="79" t="s">
        <v>12</v>
      </c>
      <c r="M224" s="80">
        <f t="shared" si="25"/>
        <v>6140</v>
      </c>
      <c r="N224" s="77">
        <v>2.71</v>
      </c>
      <c r="O224" s="79" t="s">
        <v>12</v>
      </c>
      <c r="P224" s="80">
        <f t="shared" si="27"/>
        <v>2710</v>
      </c>
    </row>
    <row r="225" spans="1:16">
      <c r="B225" s="89">
        <v>5.5</v>
      </c>
      <c r="C225" s="90" t="s">
        <v>67</v>
      </c>
      <c r="D225" s="74">
        <f t="shared" si="21"/>
        <v>785.71428571428567</v>
      </c>
      <c r="E225" s="91">
        <v>2.511E-2</v>
      </c>
      <c r="F225" s="92">
        <v>4.4349999999999999E-6</v>
      </c>
      <c r="G225" s="88">
        <f t="shared" si="23"/>
        <v>2.5114435000000001E-2</v>
      </c>
      <c r="H225" s="77">
        <v>182.55</v>
      </c>
      <c r="I225" s="79" t="s">
        <v>12</v>
      </c>
      <c r="J225" s="80">
        <f t="shared" si="19"/>
        <v>182550</v>
      </c>
      <c r="K225" s="77">
        <v>7</v>
      </c>
      <c r="L225" s="79" t="s">
        <v>12</v>
      </c>
      <c r="M225" s="80">
        <f t="shared" si="25"/>
        <v>7000</v>
      </c>
      <c r="N225" s="77">
        <v>3.06</v>
      </c>
      <c r="O225" s="79" t="s">
        <v>12</v>
      </c>
      <c r="P225" s="80">
        <f t="shared" si="27"/>
        <v>3060</v>
      </c>
    </row>
    <row r="226" spans="1:16">
      <c r="B226" s="89">
        <v>6</v>
      </c>
      <c r="C226" s="90" t="s">
        <v>67</v>
      </c>
      <c r="D226" s="74">
        <f t="shared" si="21"/>
        <v>857.14285714285711</v>
      </c>
      <c r="E226" s="91">
        <v>2.4539999999999999E-2</v>
      </c>
      <c r="F226" s="92">
        <v>4.0929999999999996E-6</v>
      </c>
      <c r="G226" s="88">
        <f t="shared" si="23"/>
        <v>2.4544092999999999E-2</v>
      </c>
      <c r="H226" s="77">
        <v>206.8</v>
      </c>
      <c r="I226" s="79" t="s">
        <v>12</v>
      </c>
      <c r="J226" s="80">
        <f t="shared" si="19"/>
        <v>206800</v>
      </c>
      <c r="K226" s="77">
        <v>7.81</v>
      </c>
      <c r="L226" s="79" t="s">
        <v>12</v>
      </c>
      <c r="M226" s="80">
        <f t="shared" si="25"/>
        <v>7810</v>
      </c>
      <c r="N226" s="77">
        <v>3.41</v>
      </c>
      <c r="O226" s="79" t="s">
        <v>12</v>
      </c>
      <c r="P226" s="80">
        <f t="shared" si="27"/>
        <v>3410</v>
      </c>
    </row>
    <row r="227" spans="1:16">
      <c r="B227" s="89">
        <v>6.5</v>
      </c>
      <c r="C227" s="90" t="s">
        <v>67</v>
      </c>
      <c r="D227" s="74">
        <f t="shared" si="21"/>
        <v>928.57142857142856</v>
      </c>
      <c r="E227" s="91">
        <v>2.4080000000000001E-2</v>
      </c>
      <c r="F227" s="92">
        <v>3.8010000000000001E-6</v>
      </c>
      <c r="G227" s="88">
        <f t="shared" si="23"/>
        <v>2.4083801000000002E-2</v>
      </c>
      <c r="H227" s="77">
        <v>231.57</v>
      </c>
      <c r="I227" s="79" t="s">
        <v>12</v>
      </c>
      <c r="J227" s="80">
        <f t="shared" si="19"/>
        <v>231570</v>
      </c>
      <c r="K227" s="77">
        <v>8.58</v>
      </c>
      <c r="L227" s="79" t="s">
        <v>12</v>
      </c>
      <c r="M227" s="80">
        <f t="shared" si="25"/>
        <v>8580</v>
      </c>
      <c r="N227" s="77">
        <v>3.76</v>
      </c>
      <c r="O227" s="79" t="s">
        <v>12</v>
      </c>
      <c r="P227" s="80">
        <f t="shared" si="27"/>
        <v>3760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1"/>
        <v>1000</v>
      </c>
      <c r="E228" s="91">
        <v>2.3699999999999999E-2</v>
      </c>
      <c r="F228" s="92">
        <v>3.5489999999999998E-6</v>
      </c>
      <c r="G228" s="88">
        <f t="shared" si="23"/>
        <v>2.3703548999999997E-2</v>
      </c>
      <c r="H228" s="77">
        <v>256.77</v>
      </c>
      <c r="I228" s="79" t="s">
        <v>12</v>
      </c>
      <c r="J228" s="80">
        <f t="shared" si="19"/>
        <v>256769.99999999997</v>
      </c>
      <c r="K228" s="77">
        <v>9.3000000000000007</v>
      </c>
      <c r="L228" s="79" t="s">
        <v>12</v>
      </c>
      <c r="M228" s="80">
        <f t="shared" si="25"/>
        <v>9300</v>
      </c>
      <c r="N228" s="77">
        <v>4.1100000000000003</v>
      </c>
      <c r="O228" s="79" t="s">
        <v>12</v>
      </c>
      <c r="P228" s="80">
        <f t="shared" si="27"/>
        <v>4110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228"/>
  <sheetViews>
    <sheetView zoomScale="70" zoomScaleNormal="70" workbookViewId="0">
      <selection activeCell="I227" sqref="I227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srim7Be_Al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31</v>
      </c>
      <c r="D6" s="21" t="s">
        <v>32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34</v>
      </c>
      <c r="F7" s="32"/>
      <c r="G7" s="33"/>
      <c r="H7" s="33"/>
      <c r="I7" s="34"/>
      <c r="J7" s="4">
        <v>2</v>
      </c>
      <c r="K7" s="35">
        <v>270.19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108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110</v>
      </c>
      <c r="F13" s="49"/>
      <c r="G13" s="50"/>
      <c r="H13" s="50"/>
      <c r="I13" s="51"/>
      <c r="J13" s="4">
        <v>8</v>
      </c>
      <c r="K13" s="52">
        <v>1.4024000000000001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209</v>
      </c>
      <c r="C14" s="102"/>
      <c r="D14" s="21" t="s">
        <v>210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211</v>
      </c>
      <c r="C15" s="103"/>
      <c r="D15" s="101" t="s">
        <v>212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72" t="s">
        <v>58</v>
      </c>
      <c r="E18" s="190" t="s">
        <v>59</v>
      </c>
      <c r="F18" s="191"/>
      <c r="G18" s="192"/>
      <c r="H18" s="71" t="s">
        <v>60</v>
      </c>
      <c r="I18" s="25"/>
      <c r="J18" s="72" t="s">
        <v>61</v>
      </c>
      <c r="K18" s="71" t="s">
        <v>62</v>
      </c>
      <c r="L18" s="73"/>
      <c r="M18" s="72" t="s">
        <v>61</v>
      </c>
      <c r="N18" s="71" t="s">
        <v>62</v>
      </c>
      <c r="O18" s="25"/>
      <c r="P18" s="7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2.7369999999999998E-2</v>
      </c>
      <c r="F20" s="87">
        <v>0.1081</v>
      </c>
      <c r="G20" s="88">
        <f>E20+F20</f>
        <v>0.13547000000000001</v>
      </c>
      <c r="H20" s="84">
        <v>9</v>
      </c>
      <c r="I20" s="85" t="s">
        <v>64</v>
      </c>
      <c r="J20" s="97">
        <f>H20/1000/10</f>
        <v>8.9999999999999998E-4</v>
      </c>
      <c r="K20" s="84">
        <v>11</v>
      </c>
      <c r="L20" s="85" t="s">
        <v>64</v>
      </c>
      <c r="M20" s="97">
        <f t="shared" ref="M20:M83" si="0">K20/1000/10</f>
        <v>1.0999999999999998E-3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2.9260000000000001E-2</v>
      </c>
      <c r="F21" s="92">
        <v>0.1137</v>
      </c>
      <c r="G21" s="88">
        <f t="shared" ref="G21:G84" si="3">E21+F21</f>
        <v>0.14296</v>
      </c>
      <c r="H21" s="89">
        <v>10</v>
      </c>
      <c r="I21" s="90" t="s">
        <v>64</v>
      </c>
      <c r="J21" s="74">
        <f t="shared" ref="J21:J84" si="4">H21/1000/10</f>
        <v>1E-3</v>
      </c>
      <c r="K21" s="89">
        <v>11</v>
      </c>
      <c r="L21" s="90" t="s">
        <v>64</v>
      </c>
      <c r="M21" s="74">
        <f t="shared" si="0"/>
        <v>1.0999999999999998E-3</v>
      </c>
      <c r="N21" s="89">
        <v>9</v>
      </c>
      <c r="O21" s="90" t="s">
        <v>64</v>
      </c>
      <c r="P21" s="74">
        <f t="shared" si="1"/>
        <v>8.9999999999999998E-4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3.1040000000000002E-2</v>
      </c>
      <c r="F22" s="92">
        <v>0.1187</v>
      </c>
      <c r="G22" s="88">
        <f t="shared" si="3"/>
        <v>0.14974000000000001</v>
      </c>
      <c r="H22" s="89">
        <v>11</v>
      </c>
      <c r="I22" s="90" t="s">
        <v>64</v>
      </c>
      <c r="J22" s="74">
        <f t="shared" si="4"/>
        <v>1.0999999999999998E-3</v>
      </c>
      <c r="K22" s="89">
        <v>12</v>
      </c>
      <c r="L22" s="90" t="s">
        <v>64</v>
      </c>
      <c r="M22" s="74">
        <f t="shared" si="0"/>
        <v>1.2000000000000001E-3</v>
      </c>
      <c r="N22" s="89">
        <v>9</v>
      </c>
      <c r="O22" s="90" t="s">
        <v>64</v>
      </c>
      <c r="P22" s="74">
        <f t="shared" si="1"/>
        <v>8.9999999999999998E-4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3.2719999999999999E-2</v>
      </c>
      <c r="F23" s="92">
        <v>0.12330000000000001</v>
      </c>
      <c r="G23" s="88">
        <f t="shared" si="3"/>
        <v>0.15601999999999999</v>
      </c>
      <c r="H23" s="89">
        <v>11</v>
      </c>
      <c r="I23" s="90" t="s">
        <v>64</v>
      </c>
      <c r="J23" s="74">
        <f t="shared" si="4"/>
        <v>1.0999999999999998E-3</v>
      </c>
      <c r="K23" s="89">
        <v>13</v>
      </c>
      <c r="L23" s="90" t="s">
        <v>64</v>
      </c>
      <c r="M23" s="74">
        <f t="shared" si="0"/>
        <v>1.2999999999999999E-3</v>
      </c>
      <c r="N23" s="89">
        <v>10</v>
      </c>
      <c r="O23" s="90" t="s">
        <v>64</v>
      </c>
      <c r="P23" s="74">
        <f t="shared" si="1"/>
        <v>1E-3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3.431E-2</v>
      </c>
      <c r="F24" s="92">
        <v>0.1275</v>
      </c>
      <c r="G24" s="88">
        <f t="shared" si="3"/>
        <v>0.16181000000000001</v>
      </c>
      <c r="H24" s="89">
        <v>12</v>
      </c>
      <c r="I24" s="90" t="s">
        <v>64</v>
      </c>
      <c r="J24" s="74">
        <f t="shared" si="4"/>
        <v>1.2000000000000001E-3</v>
      </c>
      <c r="K24" s="89">
        <v>13</v>
      </c>
      <c r="L24" s="90" t="s">
        <v>64</v>
      </c>
      <c r="M24" s="74">
        <f t="shared" si="0"/>
        <v>1.2999999999999999E-3</v>
      </c>
      <c r="N24" s="89">
        <v>10</v>
      </c>
      <c r="O24" s="90" t="s">
        <v>64</v>
      </c>
      <c r="P24" s="74">
        <f t="shared" si="1"/>
        <v>1E-3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3.5839999999999997E-2</v>
      </c>
      <c r="F25" s="92">
        <v>0.1313</v>
      </c>
      <c r="G25" s="88">
        <f t="shared" si="3"/>
        <v>0.16714000000000001</v>
      </c>
      <c r="H25" s="89">
        <v>13</v>
      </c>
      <c r="I25" s="90" t="s">
        <v>64</v>
      </c>
      <c r="J25" s="74">
        <f t="shared" si="4"/>
        <v>1.2999999999999999E-3</v>
      </c>
      <c r="K25" s="89">
        <v>14</v>
      </c>
      <c r="L25" s="90" t="s">
        <v>64</v>
      </c>
      <c r="M25" s="74">
        <f t="shared" si="0"/>
        <v>1.4E-3</v>
      </c>
      <c r="N25" s="89">
        <v>11</v>
      </c>
      <c r="O25" s="90" t="s">
        <v>64</v>
      </c>
      <c r="P25" s="74">
        <f t="shared" si="1"/>
        <v>1.0999999999999998E-3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3.73E-2</v>
      </c>
      <c r="F26" s="92">
        <v>0.13489999999999999</v>
      </c>
      <c r="G26" s="88">
        <f t="shared" si="3"/>
        <v>0.17219999999999999</v>
      </c>
      <c r="H26" s="89">
        <v>13</v>
      </c>
      <c r="I26" s="90" t="s">
        <v>64</v>
      </c>
      <c r="J26" s="74">
        <f t="shared" si="4"/>
        <v>1.2999999999999999E-3</v>
      </c>
      <c r="K26" s="89">
        <v>15</v>
      </c>
      <c r="L26" s="90" t="s">
        <v>64</v>
      </c>
      <c r="M26" s="74">
        <f t="shared" si="0"/>
        <v>1.5E-3</v>
      </c>
      <c r="N26" s="89">
        <v>11</v>
      </c>
      <c r="O26" s="90" t="s">
        <v>64</v>
      </c>
      <c r="P26" s="74">
        <f t="shared" si="1"/>
        <v>1.0999999999999998E-3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3.8710000000000001E-2</v>
      </c>
      <c r="F27" s="92">
        <v>0.13819999999999999</v>
      </c>
      <c r="G27" s="88">
        <f t="shared" si="3"/>
        <v>0.17690999999999998</v>
      </c>
      <c r="H27" s="89">
        <v>14</v>
      </c>
      <c r="I27" s="90" t="s">
        <v>64</v>
      </c>
      <c r="J27" s="74">
        <f t="shared" si="4"/>
        <v>1.4E-3</v>
      </c>
      <c r="K27" s="89">
        <v>15</v>
      </c>
      <c r="L27" s="90" t="s">
        <v>64</v>
      </c>
      <c r="M27" s="74">
        <f t="shared" si="0"/>
        <v>1.5E-3</v>
      </c>
      <c r="N27" s="89">
        <v>12</v>
      </c>
      <c r="O27" s="90" t="s">
        <v>64</v>
      </c>
      <c r="P27" s="74">
        <f t="shared" si="1"/>
        <v>1.2000000000000001E-3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4.0070000000000001E-2</v>
      </c>
      <c r="F28" s="92">
        <v>0.14130000000000001</v>
      </c>
      <c r="G28" s="88">
        <f t="shared" si="3"/>
        <v>0.18137</v>
      </c>
      <c r="H28" s="89">
        <v>15</v>
      </c>
      <c r="I28" s="90" t="s">
        <v>64</v>
      </c>
      <c r="J28" s="74">
        <f t="shared" si="4"/>
        <v>1.5E-3</v>
      </c>
      <c r="K28" s="89">
        <v>16</v>
      </c>
      <c r="L28" s="90" t="s">
        <v>64</v>
      </c>
      <c r="M28" s="74">
        <f t="shared" si="0"/>
        <v>1.6000000000000001E-3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4.138E-2</v>
      </c>
      <c r="F29" s="92">
        <v>0.14419999999999999</v>
      </c>
      <c r="G29" s="88">
        <f t="shared" si="3"/>
        <v>0.18557999999999999</v>
      </c>
      <c r="H29" s="89">
        <v>15</v>
      </c>
      <c r="I29" s="90" t="s">
        <v>64</v>
      </c>
      <c r="J29" s="74">
        <f t="shared" si="4"/>
        <v>1.5E-3</v>
      </c>
      <c r="K29" s="89">
        <v>17</v>
      </c>
      <c r="L29" s="90" t="s">
        <v>64</v>
      </c>
      <c r="M29" s="74">
        <f t="shared" si="0"/>
        <v>1.7000000000000001E-3</v>
      </c>
      <c r="N29" s="89">
        <v>13</v>
      </c>
      <c r="O29" s="90" t="s">
        <v>64</v>
      </c>
      <c r="P29" s="74">
        <f t="shared" si="1"/>
        <v>1.2999999999999999E-3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4.2659999999999997E-2</v>
      </c>
      <c r="F30" s="92">
        <v>0.14699999999999999</v>
      </c>
      <c r="G30" s="88">
        <f t="shared" si="3"/>
        <v>0.18966</v>
      </c>
      <c r="H30" s="89">
        <v>16</v>
      </c>
      <c r="I30" s="90" t="s">
        <v>64</v>
      </c>
      <c r="J30" s="74">
        <f t="shared" si="4"/>
        <v>1.6000000000000001E-3</v>
      </c>
      <c r="K30" s="89">
        <v>17</v>
      </c>
      <c r="L30" s="90" t="s">
        <v>64</v>
      </c>
      <c r="M30" s="74">
        <f t="shared" si="0"/>
        <v>1.7000000000000001E-3</v>
      </c>
      <c r="N30" s="89">
        <v>13</v>
      </c>
      <c r="O30" s="90" t="s">
        <v>64</v>
      </c>
      <c r="P30" s="74">
        <f t="shared" si="1"/>
        <v>1.2999999999999999E-3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4.3889999999999998E-2</v>
      </c>
      <c r="F31" s="92">
        <v>0.14949999999999999</v>
      </c>
      <c r="G31" s="88">
        <f t="shared" si="3"/>
        <v>0.19339000000000001</v>
      </c>
      <c r="H31" s="89">
        <v>17</v>
      </c>
      <c r="I31" s="90" t="s">
        <v>64</v>
      </c>
      <c r="J31" s="74">
        <f t="shared" si="4"/>
        <v>1.7000000000000001E-3</v>
      </c>
      <c r="K31" s="89">
        <v>18</v>
      </c>
      <c r="L31" s="90" t="s">
        <v>64</v>
      </c>
      <c r="M31" s="74">
        <f t="shared" si="0"/>
        <v>1.8E-3</v>
      </c>
      <c r="N31" s="89">
        <v>14</v>
      </c>
      <c r="O31" s="90" t="s">
        <v>64</v>
      </c>
      <c r="P31" s="74">
        <f t="shared" si="1"/>
        <v>1.4E-3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4.6269999999999999E-2</v>
      </c>
      <c r="F32" s="92">
        <v>0.15429999999999999</v>
      </c>
      <c r="G32" s="88">
        <f t="shared" si="3"/>
        <v>0.20057</v>
      </c>
      <c r="H32" s="89">
        <v>18</v>
      </c>
      <c r="I32" s="90" t="s">
        <v>64</v>
      </c>
      <c r="J32" s="74">
        <f t="shared" si="4"/>
        <v>1.8E-3</v>
      </c>
      <c r="K32" s="89">
        <v>19</v>
      </c>
      <c r="L32" s="90" t="s">
        <v>64</v>
      </c>
      <c r="M32" s="74">
        <f t="shared" si="0"/>
        <v>1.9E-3</v>
      </c>
      <c r="N32" s="89">
        <v>14</v>
      </c>
      <c r="O32" s="90" t="s">
        <v>64</v>
      </c>
      <c r="P32" s="74">
        <f t="shared" si="1"/>
        <v>1.4E-3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4.9070000000000003E-2</v>
      </c>
      <c r="F33" s="92">
        <v>0.15959999999999999</v>
      </c>
      <c r="G33" s="88">
        <f t="shared" si="3"/>
        <v>0.20866999999999999</v>
      </c>
      <c r="H33" s="89">
        <v>19</v>
      </c>
      <c r="I33" s="90" t="s">
        <v>64</v>
      </c>
      <c r="J33" s="74">
        <f t="shared" si="4"/>
        <v>1.9E-3</v>
      </c>
      <c r="K33" s="89">
        <v>20</v>
      </c>
      <c r="L33" s="90" t="s">
        <v>64</v>
      </c>
      <c r="M33" s="74">
        <f t="shared" si="0"/>
        <v>2E-3</v>
      </c>
      <c r="N33" s="89">
        <v>15</v>
      </c>
      <c r="O33" s="90" t="s">
        <v>64</v>
      </c>
      <c r="P33" s="74">
        <f t="shared" si="1"/>
        <v>1.5E-3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5.1729999999999998E-2</v>
      </c>
      <c r="F34" s="92">
        <v>0.1643</v>
      </c>
      <c r="G34" s="88">
        <f t="shared" si="3"/>
        <v>0.21603</v>
      </c>
      <c r="H34" s="89">
        <v>21</v>
      </c>
      <c r="I34" s="90" t="s">
        <v>64</v>
      </c>
      <c r="J34" s="74">
        <f t="shared" si="4"/>
        <v>2.1000000000000003E-3</v>
      </c>
      <c r="K34" s="89">
        <v>21</v>
      </c>
      <c r="L34" s="90" t="s">
        <v>64</v>
      </c>
      <c r="M34" s="74">
        <f t="shared" si="0"/>
        <v>2.1000000000000003E-3</v>
      </c>
      <c r="N34" s="89">
        <v>16</v>
      </c>
      <c r="O34" s="90" t="s">
        <v>64</v>
      </c>
      <c r="P34" s="74">
        <f t="shared" si="1"/>
        <v>1.6000000000000001E-3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5.425E-2</v>
      </c>
      <c r="F35" s="92">
        <v>0.16850000000000001</v>
      </c>
      <c r="G35" s="88">
        <f t="shared" si="3"/>
        <v>0.22275</v>
      </c>
      <c r="H35" s="89">
        <v>22</v>
      </c>
      <c r="I35" s="90" t="s">
        <v>64</v>
      </c>
      <c r="J35" s="74">
        <f t="shared" si="4"/>
        <v>2.1999999999999997E-3</v>
      </c>
      <c r="K35" s="89">
        <v>23</v>
      </c>
      <c r="L35" s="90" t="s">
        <v>64</v>
      </c>
      <c r="M35" s="74">
        <f t="shared" si="0"/>
        <v>2.3E-3</v>
      </c>
      <c r="N35" s="89">
        <v>17</v>
      </c>
      <c r="O35" s="90" t="s">
        <v>64</v>
      </c>
      <c r="P35" s="74">
        <f t="shared" si="1"/>
        <v>1.7000000000000001E-3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5.6660000000000002E-2</v>
      </c>
      <c r="F36" s="92">
        <v>0.17230000000000001</v>
      </c>
      <c r="G36" s="88">
        <f t="shared" si="3"/>
        <v>0.22896</v>
      </c>
      <c r="H36" s="89">
        <v>23</v>
      </c>
      <c r="I36" s="90" t="s">
        <v>64</v>
      </c>
      <c r="J36" s="74">
        <f t="shared" si="4"/>
        <v>2.3E-3</v>
      </c>
      <c r="K36" s="89">
        <v>24</v>
      </c>
      <c r="L36" s="90" t="s">
        <v>64</v>
      </c>
      <c r="M36" s="74">
        <f t="shared" si="0"/>
        <v>2.4000000000000002E-3</v>
      </c>
      <c r="N36" s="89">
        <v>18</v>
      </c>
      <c r="O36" s="90" t="s">
        <v>64</v>
      </c>
      <c r="P36" s="74">
        <f t="shared" si="1"/>
        <v>1.8E-3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5.8979999999999998E-2</v>
      </c>
      <c r="F37" s="92">
        <v>0.1757</v>
      </c>
      <c r="G37" s="88">
        <f t="shared" si="3"/>
        <v>0.23468</v>
      </c>
      <c r="H37" s="89">
        <v>25</v>
      </c>
      <c r="I37" s="90" t="s">
        <v>64</v>
      </c>
      <c r="J37" s="74">
        <f t="shared" si="4"/>
        <v>2.5000000000000001E-3</v>
      </c>
      <c r="K37" s="89">
        <v>25</v>
      </c>
      <c r="L37" s="90" t="s">
        <v>64</v>
      </c>
      <c r="M37" s="74">
        <f t="shared" si="0"/>
        <v>2.5000000000000001E-3</v>
      </c>
      <c r="N37" s="89">
        <v>19</v>
      </c>
      <c r="O37" s="90" t="s">
        <v>64</v>
      </c>
      <c r="P37" s="74">
        <f t="shared" si="1"/>
        <v>1.9E-3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6.1199999999999997E-2</v>
      </c>
      <c r="F38" s="92">
        <v>0.1789</v>
      </c>
      <c r="G38" s="88">
        <f t="shared" si="3"/>
        <v>0.24010000000000001</v>
      </c>
      <c r="H38" s="89">
        <v>26</v>
      </c>
      <c r="I38" s="90" t="s">
        <v>64</v>
      </c>
      <c r="J38" s="74">
        <f t="shared" si="4"/>
        <v>2.5999999999999999E-3</v>
      </c>
      <c r="K38" s="89">
        <v>26</v>
      </c>
      <c r="L38" s="90" t="s">
        <v>64</v>
      </c>
      <c r="M38" s="74">
        <f t="shared" si="0"/>
        <v>2.5999999999999999E-3</v>
      </c>
      <c r="N38" s="89">
        <v>20</v>
      </c>
      <c r="O38" s="90" t="s">
        <v>64</v>
      </c>
      <c r="P38" s="74">
        <f t="shared" si="1"/>
        <v>2E-3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6.3350000000000004E-2</v>
      </c>
      <c r="F39" s="92">
        <v>0.1817</v>
      </c>
      <c r="G39" s="88">
        <f t="shared" si="3"/>
        <v>0.24504999999999999</v>
      </c>
      <c r="H39" s="89">
        <v>27</v>
      </c>
      <c r="I39" s="90" t="s">
        <v>64</v>
      </c>
      <c r="J39" s="74">
        <f t="shared" si="4"/>
        <v>2.7000000000000001E-3</v>
      </c>
      <c r="K39" s="89">
        <v>27</v>
      </c>
      <c r="L39" s="90" t="s">
        <v>64</v>
      </c>
      <c r="M39" s="74">
        <f t="shared" si="0"/>
        <v>2.7000000000000001E-3</v>
      </c>
      <c r="N39" s="89">
        <v>21</v>
      </c>
      <c r="O39" s="90" t="s">
        <v>64</v>
      </c>
      <c r="P39" s="74">
        <f t="shared" si="1"/>
        <v>2.1000000000000003E-3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6.5430000000000002E-2</v>
      </c>
      <c r="F40" s="92">
        <v>0.18440000000000001</v>
      </c>
      <c r="G40" s="88">
        <f t="shared" si="3"/>
        <v>0.24983</v>
      </c>
      <c r="H40" s="89">
        <v>29</v>
      </c>
      <c r="I40" s="90" t="s">
        <v>64</v>
      </c>
      <c r="J40" s="74">
        <f t="shared" si="4"/>
        <v>2.9000000000000002E-3</v>
      </c>
      <c r="K40" s="89">
        <v>29</v>
      </c>
      <c r="L40" s="90" t="s">
        <v>64</v>
      </c>
      <c r="M40" s="74">
        <f t="shared" si="0"/>
        <v>2.9000000000000002E-3</v>
      </c>
      <c r="N40" s="89">
        <v>22</v>
      </c>
      <c r="O40" s="90" t="s">
        <v>64</v>
      </c>
      <c r="P40" s="74">
        <f t="shared" si="1"/>
        <v>2.1999999999999997E-3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6.9400000000000003E-2</v>
      </c>
      <c r="F41" s="92">
        <v>0.18909999999999999</v>
      </c>
      <c r="G41" s="88">
        <f t="shared" si="3"/>
        <v>0.25850000000000001</v>
      </c>
      <c r="H41" s="89">
        <v>31</v>
      </c>
      <c r="I41" s="90" t="s">
        <v>64</v>
      </c>
      <c r="J41" s="74">
        <f t="shared" si="4"/>
        <v>3.0999999999999999E-3</v>
      </c>
      <c r="K41" s="89">
        <v>31</v>
      </c>
      <c r="L41" s="90" t="s">
        <v>64</v>
      </c>
      <c r="M41" s="74">
        <f t="shared" si="0"/>
        <v>3.0999999999999999E-3</v>
      </c>
      <c r="N41" s="89">
        <v>23</v>
      </c>
      <c r="O41" s="90" t="s">
        <v>64</v>
      </c>
      <c r="P41" s="74">
        <f t="shared" si="1"/>
        <v>2.3E-3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7.3150000000000007E-2</v>
      </c>
      <c r="F42" s="92">
        <v>0.19320000000000001</v>
      </c>
      <c r="G42" s="88">
        <f t="shared" si="3"/>
        <v>0.26635000000000003</v>
      </c>
      <c r="H42" s="89">
        <v>34</v>
      </c>
      <c r="I42" s="90" t="s">
        <v>64</v>
      </c>
      <c r="J42" s="74">
        <f t="shared" si="4"/>
        <v>3.4000000000000002E-3</v>
      </c>
      <c r="K42" s="89">
        <v>33</v>
      </c>
      <c r="L42" s="90" t="s">
        <v>64</v>
      </c>
      <c r="M42" s="74">
        <f t="shared" si="0"/>
        <v>3.3E-3</v>
      </c>
      <c r="N42" s="89">
        <v>25</v>
      </c>
      <c r="O42" s="90" t="s">
        <v>64</v>
      </c>
      <c r="P42" s="74">
        <f t="shared" si="1"/>
        <v>2.5000000000000001E-3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7.6719999999999997E-2</v>
      </c>
      <c r="F43" s="92">
        <v>0.19670000000000001</v>
      </c>
      <c r="G43" s="88">
        <f t="shared" si="3"/>
        <v>0.27342</v>
      </c>
      <c r="H43" s="89">
        <v>36</v>
      </c>
      <c r="I43" s="90" t="s">
        <v>64</v>
      </c>
      <c r="J43" s="74">
        <f t="shared" si="4"/>
        <v>3.5999999999999999E-3</v>
      </c>
      <c r="K43" s="89">
        <v>35</v>
      </c>
      <c r="L43" s="90" t="s">
        <v>64</v>
      </c>
      <c r="M43" s="74">
        <f t="shared" si="0"/>
        <v>3.5000000000000005E-3</v>
      </c>
      <c r="N43" s="89">
        <v>27</v>
      </c>
      <c r="O43" s="90" t="s">
        <v>64</v>
      </c>
      <c r="P43" s="74">
        <f t="shared" si="1"/>
        <v>2.7000000000000001E-3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8.0140000000000003E-2</v>
      </c>
      <c r="F44" s="92">
        <v>0.19980000000000001</v>
      </c>
      <c r="G44" s="88">
        <f t="shared" si="3"/>
        <v>0.27994000000000002</v>
      </c>
      <c r="H44" s="89">
        <v>39</v>
      </c>
      <c r="I44" s="90" t="s">
        <v>64</v>
      </c>
      <c r="J44" s="74">
        <f t="shared" si="4"/>
        <v>3.8999999999999998E-3</v>
      </c>
      <c r="K44" s="89">
        <v>37</v>
      </c>
      <c r="L44" s="90" t="s">
        <v>64</v>
      </c>
      <c r="M44" s="74">
        <f t="shared" si="0"/>
        <v>3.6999999999999997E-3</v>
      </c>
      <c r="N44" s="89">
        <v>28</v>
      </c>
      <c r="O44" s="90" t="s">
        <v>64</v>
      </c>
      <c r="P44" s="74">
        <f t="shared" si="1"/>
        <v>2.8E-3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8.3409999999999998E-2</v>
      </c>
      <c r="F45" s="92">
        <v>0.2026</v>
      </c>
      <c r="G45" s="88">
        <f t="shared" si="3"/>
        <v>0.28600999999999999</v>
      </c>
      <c r="H45" s="89">
        <v>41</v>
      </c>
      <c r="I45" s="90" t="s">
        <v>64</v>
      </c>
      <c r="J45" s="74">
        <f t="shared" si="4"/>
        <v>4.1000000000000003E-3</v>
      </c>
      <c r="K45" s="89">
        <v>39</v>
      </c>
      <c r="L45" s="90" t="s">
        <v>64</v>
      </c>
      <c r="M45" s="74">
        <f t="shared" si="0"/>
        <v>3.8999999999999998E-3</v>
      </c>
      <c r="N45" s="89">
        <v>30</v>
      </c>
      <c r="O45" s="90" t="s">
        <v>64</v>
      </c>
      <c r="P45" s="74">
        <f t="shared" si="1"/>
        <v>3.0000000000000001E-3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8.6559999999999998E-2</v>
      </c>
      <c r="F46" s="92">
        <v>0.20499999999999999</v>
      </c>
      <c r="G46" s="88">
        <f t="shared" si="3"/>
        <v>0.29155999999999999</v>
      </c>
      <c r="H46" s="89">
        <v>44</v>
      </c>
      <c r="I46" s="90" t="s">
        <v>64</v>
      </c>
      <c r="J46" s="74">
        <f t="shared" si="4"/>
        <v>4.3999999999999994E-3</v>
      </c>
      <c r="K46" s="89">
        <v>41</v>
      </c>
      <c r="L46" s="90" t="s">
        <v>64</v>
      </c>
      <c r="M46" s="74">
        <f t="shared" si="0"/>
        <v>4.1000000000000003E-3</v>
      </c>
      <c r="N46" s="89">
        <v>31</v>
      </c>
      <c r="O46" s="90" t="s">
        <v>64</v>
      </c>
      <c r="P46" s="74">
        <f t="shared" si="1"/>
        <v>3.0999999999999999E-3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9.2530000000000001E-2</v>
      </c>
      <c r="F47" s="92">
        <v>0.20910000000000001</v>
      </c>
      <c r="G47" s="88">
        <f t="shared" si="3"/>
        <v>0.30163000000000001</v>
      </c>
      <c r="H47" s="89">
        <v>48</v>
      </c>
      <c r="I47" s="90" t="s">
        <v>64</v>
      </c>
      <c r="J47" s="74">
        <f t="shared" si="4"/>
        <v>4.8000000000000004E-3</v>
      </c>
      <c r="K47" s="89">
        <v>45</v>
      </c>
      <c r="L47" s="90" t="s">
        <v>64</v>
      </c>
      <c r="M47" s="74">
        <f t="shared" si="0"/>
        <v>4.4999999999999997E-3</v>
      </c>
      <c r="N47" s="89">
        <v>34</v>
      </c>
      <c r="O47" s="90" t="s">
        <v>64</v>
      </c>
      <c r="P47" s="74">
        <f t="shared" si="1"/>
        <v>3.4000000000000002E-3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9.8150000000000001E-2</v>
      </c>
      <c r="F48" s="92">
        <v>0.21240000000000001</v>
      </c>
      <c r="G48" s="88">
        <f t="shared" si="3"/>
        <v>0.31054999999999999</v>
      </c>
      <c r="H48" s="89">
        <v>53</v>
      </c>
      <c r="I48" s="90" t="s">
        <v>64</v>
      </c>
      <c r="J48" s="74">
        <f t="shared" si="4"/>
        <v>5.3E-3</v>
      </c>
      <c r="K48" s="89">
        <v>49</v>
      </c>
      <c r="L48" s="90" t="s">
        <v>64</v>
      </c>
      <c r="M48" s="74">
        <f t="shared" si="0"/>
        <v>4.8999999999999998E-3</v>
      </c>
      <c r="N48" s="89">
        <v>37</v>
      </c>
      <c r="O48" s="90" t="s">
        <v>64</v>
      </c>
      <c r="P48" s="74">
        <f t="shared" si="1"/>
        <v>3.6999999999999997E-3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0.10349999999999999</v>
      </c>
      <c r="F49" s="92">
        <v>0.21510000000000001</v>
      </c>
      <c r="G49" s="88">
        <f t="shared" si="3"/>
        <v>0.31859999999999999</v>
      </c>
      <c r="H49" s="89">
        <v>58</v>
      </c>
      <c r="I49" s="90" t="s">
        <v>64</v>
      </c>
      <c r="J49" s="74">
        <f t="shared" si="4"/>
        <v>5.8000000000000005E-3</v>
      </c>
      <c r="K49" s="89">
        <v>52</v>
      </c>
      <c r="L49" s="90" t="s">
        <v>64</v>
      </c>
      <c r="M49" s="74">
        <f t="shared" si="0"/>
        <v>5.1999999999999998E-3</v>
      </c>
      <c r="N49" s="89">
        <v>40</v>
      </c>
      <c r="O49" s="90" t="s">
        <v>64</v>
      </c>
      <c r="P49" s="74">
        <f t="shared" si="1"/>
        <v>4.0000000000000001E-3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0.1085</v>
      </c>
      <c r="F50" s="92">
        <v>0.2172</v>
      </c>
      <c r="G50" s="88">
        <f t="shared" si="3"/>
        <v>0.32569999999999999</v>
      </c>
      <c r="H50" s="89">
        <v>62</v>
      </c>
      <c r="I50" s="90" t="s">
        <v>64</v>
      </c>
      <c r="J50" s="74">
        <f t="shared" si="4"/>
        <v>6.1999999999999998E-3</v>
      </c>
      <c r="K50" s="89">
        <v>56</v>
      </c>
      <c r="L50" s="90" t="s">
        <v>64</v>
      </c>
      <c r="M50" s="74">
        <f t="shared" si="0"/>
        <v>5.5999999999999999E-3</v>
      </c>
      <c r="N50" s="89">
        <v>42</v>
      </c>
      <c r="O50" s="90" t="s">
        <v>64</v>
      </c>
      <c r="P50" s="74">
        <f t="shared" si="1"/>
        <v>4.2000000000000006E-3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0.1133</v>
      </c>
      <c r="F51" s="92">
        <v>0.219</v>
      </c>
      <c r="G51" s="88">
        <f t="shared" si="3"/>
        <v>0.33229999999999998</v>
      </c>
      <c r="H51" s="89">
        <v>67</v>
      </c>
      <c r="I51" s="90" t="s">
        <v>64</v>
      </c>
      <c r="J51" s="74">
        <f t="shared" si="4"/>
        <v>6.7000000000000002E-3</v>
      </c>
      <c r="K51" s="89">
        <v>59</v>
      </c>
      <c r="L51" s="90" t="s">
        <v>64</v>
      </c>
      <c r="M51" s="74">
        <f t="shared" si="0"/>
        <v>5.8999999999999999E-3</v>
      </c>
      <c r="N51" s="89">
        <v>45</v>
      </c>
      <c r="O51" s="90" t="s">
        <v>64</v>
      </c>
      <c r="P51" s="74">
        <f t="shared" si="1"/>
        <v>4.4999999999999997E-3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0.11799999999999999</v>
      </c>
      <c r="F52" s="92">
        <v>0.22040000000000001</v>
      </c>
      <c r="G52" s="88">
        <f t="shared" si="3"/>
        <v>0.33840000000000003</v>
      </c>
      <c r="H52" s="89">
        <v>71</v>
      </c>
      <c r="I52" s="90" t="s">
        <v>64</v>
      </c>
      <c r="J52" s="74">
        <f t="shared" si="4"/>
        <v>7.0999999999999995E-3</v>
      </c>
      <c r="K52" s="89">
        <v>63</v>
      </c>
      <c r="L52" s="90" t="s">
        <v>64</v>
      </c>
      <c r="M52" s="74">
        <f t="shared" si="0"/>
        <v>6.3E-3</v>
      </c>
      <c r="N52" s="89">
        <v>47</v>
      </c>
      <c r="O52" s="90" t="s">
        <v>64</v>
      </c>
      <c r="P52" s="74">
        <f t="shared" si="1"/>
        <v>4.7000000000000002E-3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0.12239999999999999</v>
      </c>
      <c r="F53" s="92">
        <v>0.2215</v>
      </c>
      <c r="G53" s="88">
        <f t="shared" si="3"/>
        <v>0.34389999999999998</v>
      </c>
      <c r="H53" s="89">
        <v>76</v>
      </c>
      <c r="I53" s="90" t="s">
        <v>64</v>
      </c>
      <c r="J53" s="74">
        <f t="shared" si="4"/>
        <v>7.6E-3</v>
      </c>
      <c r="K53" s="89">
        <v>66</v>
      </c>
      <c r="L53" s="90" t="s">
        <v>64</v>
      </c>
      <c r="M53" s="74">
        <f t="shared" si="0"/>
        <v>6.6E-3</v>
      </c>
      <c r="N53" s="89">
        <v>50</v>
      </c>
      <c r="O53" s="90" t="s">
        <v>64</v>
      </c>
      <c r="P53" s="74">
        <f t="shared" si="1"/>
        <v>5.0000000000000001E-3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0.12670000000000001</v>
      </c>
      <c r="F54" s="92">
        <v>0.22239999999999999</v>
      </c>
      <c r="G54" s="88">
        <f t="shared" si="3"/>
        <v>0.34909999999999997</v>
      </c>
      <c r="H54" s="89">
        <v>80</v>
      </c>
      <c r="I54" s="90" t="s">
        <v>64</v>
      </c>
      <c r="J54" s="74">
        <f t="shared" si="4"/>
        <v>8.0000000000000002E-3</v>
      </c>
      <c r="K54" s="89">
        <v>70</v>
      </c>
      <c r="L54" s="90" t="s">
        <v>64</v>
      </c>
      <c r="M54" s="74">
        <f t="shared" si="0"/>
        <v>7.000000000000001E-3</v>
      </c>
      <c r="N54" s="89">
        <v>52</v>
      </c>
      <c r="O54" s="90" t="s">
        <v>64</v>
      </c>
      <c r="P54" s="74">
        <f t="shared" si="1"/>
        <v>5.1999999999999998E-3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0.13089999999999999</v>
      </c>
      <c r="F55" s="92">
        <v>0.22309999999999999</v>
      </c>
      <c r="G55" s="88">
        <f t="shared" si="3"/>
        <v>0.35399999999999998</v>
      </c>
      <c r="H55" s="89">
        <v>85</v>
      </c>
      <c r="I55" s="90" t="s">
        <v>64</v>
      </c>
      <c r="J55" s="74">
        <f t="shared" si="4"/>
        <v>8.5000000000000006E-3</v>
      </c>
      <c r="K55" s="89">
        <v>73</v>
      </c>
      <c r="L55" s="90" t="s">
        <v>64</v>
      </c>
      <c r="M55" s="74">
        <f t="shared" si="0"/>
        <v>7.2999999999999992E-3</v>
      </c>
      <c r="N55" s="89">
        <v>55</v>
      </c>
      <c r="O55" s="90" t="s">
        <v>64</v>
      </c>
      <c r="P55" s="74">
        <f t="shared" si="1"/>
        <v>5.4999999999999997E-3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0.13489999999999999</v>
      </c>
      <c r="F56" s="92">
        <v>0.22359999999999999</v>
      </c>
      <c r="G56" s="88">
        <f t="shared" si="3"/>
        <v>0.35849999999999999</v>
      </c>
      <c r="H56" s="89">
        <v>89</v>
      </c>
      <c r="I56" s="90" t="s">
        <v>64</v>
      </c>
      <c r="J56" s="74">
        <f t="shared" si="4"/>
        <v>8.8999999999999999E-3</v>
      </c>
      <c r="K56" s="89">
        <v>77</v>
      </c>
      <c r="L56" s="90" t="s">
        <v>64</v>
      </c>
      <c r="M56" s="74">
        <f t="shared" si="0"/>
        <v>7.7000000000000002E-3</v>
      </c>
      <c r="N56" s="89">
        <v>57</v>
      </c>
      <c r="O56" s="90" t="s">
        <v>64</v>
      </c>
      <c r="P56" s="74">
        <f t="shared" si="1"/>
        <v>5.7000000000000002E-3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0.13880000000000001</v>
      </c>
      <c r="F57" s="92">
        <v>0.224</v>
      </c>
      <c r="G57" s="88">
        <f t="shared" si="3"/>
        <v>0.36280000000000001</v>
      </c>
      <c r="H57" s="89">
        <v>94</v>
      </c>
      <c r="I57" s="90" t="s">
        <v>64</v>
      </c>
      <c r="J57" s="74">
        <f t="shared" si="4"/>
        <v>9.4000000000000004E-3</v>
      </c>
      <c r="K57" s="89">
        <v>80</v>
      </c>
      <c r="L57" s="90" t="s">
        <v>64</v>
      </c>
      <c r="M57" s="74">
        <f t="shared" si="0"/>
        <v>8.0000000000000002E-3</v>
      </c>
      <c r="N57" s="89">
        <v>59</v>
      </c>
      <c r="O57" s="90" t="s">
        <v>64</v>
      </c>
      <c r="P57" s="74">
        <f t="shared" si="1"/>
        <v>5.8999999999999999E-3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0.14630000000000001</v>
      </c>
      <c r="F58" s="92">
        <v>0.22439999999999999</v>
      </c>
      <c r="G58" s="88">
        <f t="shared" si="3"/>
        <v>0.37070000000000003</v>
      </c>
      <c r="H58" s="89">
        <v>103</v>
      </c>
      <c r="I58" s="90" t="s">
        <v>64</v>
      </c>
      <c r="J58" s="74">
        <f t="shared" si="4"/>
        <v>1.03E-2</v>
      </c>
      <c r="K58" s="89">
        <v>86</v>
      </c>
      <c r="L58" s="90" t="s">
        <v>64</v>
      </c>
      <c r="M58" s="74">
        <f t="shared" si="0"/>
        <v>8.6E-3</v>
      </c>
      <c r="N58" s="89">
        <v>64</v>
      </c>
      <c r="O58" s="90" t="s">
        <v>64</v>
      </c>
      <c r="P58" s="74">
        <f t="shared" si="1"/>
        <v>6.4000000000000003E-3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0.1552</v>
      </c>
      <c r="F59" s="92">
        <v>0.2243</v>
      </c>
      <c r="G59" s="88">
        <f t="shared" si="3"/>
        <v>0.3795</v>
      </c>
      <c r="H59" s="89">
        <v>114</v>
      </c>
      <c r="I59" s="90" t="s">
        <v>64</v>
      </c>
      <c r="J59" s="74">
        <f t="shared" si="4"/>
        <v>1.14E-2</v>
      </c>
      <c r="K59" s="89">
        <v>94</v>
      </c>
      <c r="L59" s="90" t="s">
        <v>64</v>
      </c>
      <c r="M59" s="74">
        <f t="shared" si="0"/>
        <v>9.4000000000000004E-3</v>
      </c>
      <c r="N59" s="89">
        <v>70</v>
      </c>
      <c r="O59" s="90" t="s">
        <v>64</v>
      </c>
      <c r="P59" s="74">
        <f t="shared" si="1"/>
        <v>7.000000000000001E-3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0.1636</v>
      </c>
      <c r="F60" s="92">
        <v>0.2238</v>
      </c>
      <c r="G60" s="88">
        <f t="shared" si="3"/>
        <v>0.38739999999999997</v>
      </c>
      <c r="H60" s="89">
        <v>125</v>
      </c>
      <c r="I60" s="90" t="s">
        <v>64</v>
      </c>
      <c r="J60" s="74">
        <f t="shared" si="4"/>
        <v>1.2500000000000001E-2</v>
      </c>
      <c r="K60" s="89">
        <v>101</v>
      </c>
      <c r="L60" s="90" t="s">
        <v>64</v>
      </c>
      <c r="M60" s="74">
        <f t="shared" si="0"/>
        <v>1.0100000000000001E-2</v>
      </c>
      <c r="N60" s="89">
        <v>76</v>
      </c>
      <c r="O60" s="90" t="s">
        <v>64</v>
      </c>
      <c r="P60" s="74">
        <f t="shared" si="1"/>
        <v>7.6E-3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0.1716</v>
      </c>
      <c r="F61" s="92">
        <v>0.223</v>
      </c>
      <c r="G61" s="88">
        <f t="shared" si="3"/>
        <v>0.39460000000000001</v>
      </c>
      <c r="H61" s="89">
        <v>136</v>
      </c>
      <c r="I61" s="90" t="s">
        <v>64</v>
      </c>
      <c r="J61" s="74">
        <f t="shared" si="4"/>
        <v>1.3600000000000001E-2</v>
      </c>
      <c r="K61" s="89">
        <v>109</v>
      </c>
      <c r="L61" s="90" t="s">
        <v>64</v>
      </c>
      <c r="M61" s="74">
        <f t="shared" si="0"/>
        <v>1.09E-2</v>
      </c>
      <c r="N61" s="89">
        <v>81</v>
      </c>
      <c r="O61" s="90" t="s">
        <v>64</v>
      </c>
      <c r="P61" s="74">
        <f t="shared" si="1"/>
        <v>8.0999999999999996E-3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0.1792</v>
      </c>
      <c r="F62" s="92">
        <v>0.222</v>
      </c>
      <c r="G62" s="88">
        <f t="shared" si="3"/>
        <v>0.4012</v>
      </c>
      <c r="H62" s="89">
        <v>147</v>
      </c>
      <c r="I62" s="90" t="s">
        <v>64</v>
      </c>
      <c r="J62" s="74">
        <f t="shared" si="4"/>
        <v>1.47E-2</v>
      </c>
      <c r="K62" s="89">
        <v>116</v>
      </c>
      <c r="L62" s="90" t="s">
        <v>64</v>
      </c>
      <c r="M62" s="74">
        <f t="shared" si="0"/>
        <v>1.1600000000000001E-2</v>
      </c>
      <c r="N62" s="89">
        <v>87</v>
      </c>
      <c r="O62" s="90" t="s">
        <v>64</v>
      </c>
      <c r="P62" s="74">
        <f t="shared" si="1"/>
        <v>8.6999999999999994E-3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0.1865</v>
      </c>
      <c r="F63" s="92">
        <v>0.22070000000000001</v>
      </c>
      <c r="G63" s="88">
        <f t="shared" si="3"/>
        <v>0.40720000000000001</v>
      </c>
      <c r="H63" s="89">
        <v>158</v>
      </c>
      <c r="I63" s="90" t="s">
        <v>64</v>
      </c>
      <c r="J63" s="74">
        <f t="shared" si="4"/>
        <v>1.5800000000000002E-2</v>
      </c>
      <c r="K63" s="89">
        <v>123</v>
      </c>
      <c r="L63" s="90" t="s">
        <v>64</v>
      </c>
      <c r="M63" s="74">
        <f t="shared" si="0"/>
        <v>1.23E-2</v>
      </c>
      <c r="N63" s="89">
        <v>92</v>
      </c>
      <c r="O63" s="90" t="s">
        <v>64</v>
      </c>
      <c r="P63" s="74">
        <f t="shared" si="1"/>
        <v>9.1999999999999998E-3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0.19350000000000001</v>
      </c>
      <c r="F64" s="92">
        <v>0.21929999999999999</v>
      </c>
      <c r="G64" s="88">
        <f t="shared" si="3"/>
        <v>0.4128</v>
      </c>
      <c r="H64" s="89">
        <v>169</v>
      </c>
      <c r="I64" s="90" t="s">
        <v>64</v>
      </c>
      <c r="J64" s="74">
        <f t="shared" si="4"/>
        <v>1.6900000000000002E-2</v>
      </c>
      <c r="K64" s="89">
        <v>130</v>
      </c>
      <c r="L64" s="90" t="s">
        <v>64</v>
      </c>
      <c r="M64" s="74">
        <f t="shared" si="0"/>
        <v>1.3000000000000001E-2</v>
      </c>
      <c r="N64" s="89">
        <v>97</v>
      </c>
      <c r="O64" s="90" t="s">
        <v>64</v>
      </c>
      <c r="P64" s="74">
        <f t="shared" si="1"/>
        <v>9.7000000000000003E-3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0.20030000000000001</v>
      </c>
      <c r="F65" s="92">
        <v>0.21790000000000001</v>
      </c>
      <c r="G65" s="88">
        <f t="shared" si="3"/>
        <v>0.41820000000000002</v>
      </c>
      <c r="H65" s="89">
        <v>181</v>
      </c>
      <c r="I65" s="90" t="s">
        <v>64</v>
      </c>
      <c r="J65" s="74">
        <f t="shared" si="4"/>
        <v>1.8099999999999998E-2</v>
      </c>
      <c r="K65" s="89">
        <v>137</v>
      </c>
      <c r="L65" s="90" t="s">
        <v>64</v>
      </c>
      <c r="M65" s="74">
        <f t="shared" si="0"/>
        <v>1.37E-2</v>
      </c>
      <c r="N65" s="89">
        <v>102</v>
      </c>
      <c r="O65" s="90" t="s">
        <v>64</v>
      </c>
      <c r="P65" s="74">
        <f t="shared" si="1"/>
        <v>1.0199999999999999E-2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0.2069</v>
      </c>
      <c r="F66" s="92">
        <v>0.21629999999999999</v>
      </c>
      <c r="G66" s="88">
        <f t="shared" si="3"/>
        <v>0.42320000000000002</v>
      </c>
      <c r="H66" s="89">
        <v>192</v>
      </c>
      <c r="I66" s="90" t="s">
        <v>64</v>
      </c>
      <c r="J66" s="74">
        <f t="shared" si="4"/>
        <v>1.9200000000000002E-2</v>
      </c>
      <c r="K66" s="89">
        <v>144</v>
      </c>
      <c r="L66" s="90" t="s">
        <v>64</v>
      </c>
      <c r="M66" s="74">
        <f t="shared" si="0"/>
        <v>1.44E-2</v>
      </c>
      <c r="N66" s="89">
        <v>108</v>
      </c>
      <c r="O66" s="90" t="s">
        <v>64</v>
      </c>
      <c r="P66" s="74">
        <f t="shared" si="1"/>
        <v>1.0800000000000001E-2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0.2195</v>
      </c>
      <c r="F67" s="92">
        <v>0.21310000000000001</v>
      </c>
      <c r="G67" s="88">
        <f t="shared" si="3"/>
        <v>0.43259999999999998</v>
      </c>
      <c r="H67" s="89">
        <v>214</v>
      </c>
      <c r="I67" s="90" t="s">
        <v>64</v>
      </c>
      <c r="J67" s="74">
        <f t="shared" si="4"/>
        <v>2.1399999999999999E-2</v>
      </c>
      <c r="K67" s="89">
        <v>157</v>
      </c>
      <c r="L67" s="90" t="s">
        <v>64</v>
      </c>
      <c r="M67" s="74">
        <f t="shared" si="0"/>
        <v>1.5699999999999999E-2</v>
      </c>
      <c r="N67" s="89">
        <v>118</v>
      </c>
      <c r="O67" s="90" t="s">
        <v>64</v>
      </c>
      <c r="P67" s="74">
        <f t="shared" si="1"/>
        <v>1.18E-2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0.23130000000000001</v>
      </c>
      <c r="F68" s="92">
        <v>0.2097</v>
      </c>
      <c r="G68" s="88">
        <f t="shared" si="3"/>
        <v>0.441</v>
      </c>
      <c r="H68" s="89">
        <v>236</v>
      </c>
      <c r="I68" s="90" t="s">
        <v>64</v>
      </c>
      <c r="J68" s="74">
        <f t="shared" si="4"/>
        <v>2.3599999999999999E-2</v>
      </c>
      <c r="K68" s="89">
        <v>170</v>
      </c>
      <c r="L68" s="90" t="s">
        <v>64</v>
      </c>
      <c r="M68" s="74">
        <f t="shared" si="0"/>
        <v>1.7000000000000001E-2</v>
      </c>
      <c r="N68" s="89">
        <v>128</v>
      </c>
      <c r="O68" s="90" t="s">
        <v>64</v>
      </c>
      <c r="P68" s="74">
        <f t="shared" si="1"/>
        <v>1.2800000000000001E-2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0.24260000000000001</v>
      </c>
      <c r="F69" s="92">
        <v>0.2064</v>
      </c>
      <c r="G69" s="88">
        <f t="shared" si="3"/>
        <v>0.44900000000000001</v>
      </c>
      <c r="H69" s="89">
        <v>258</v>
      </c>
      <c r="I69" s="90" t="s">
        <v>64</v>
      </c>
      <c r="J69" s="74">
        <f t="shared" si="4"/>
        <v>2.58E-2</v>
      </c>
      <c r="K69" s="89">
        <v>182</v>
      </c>
      <c r="L69" s="90" t="s">
        <v>64</v>
      </c>
      <c r="M69" s="74">
        <f t="shared" si="0"/>
        <v>1.8200000000000001E-2</v>
      </c>
      <c r="N69" s="89">
        <v>138</v>
      </c>
      <c r="O69" s="90" t="s">
        <v>64</v>
      </c>
      <c r="P69" s="74">
        <f t="shared" si="1"/>
        <v>1.3800000000000002E-2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0.25340000000000001</v>
      </c>
      <c r="F70" s="92">
        <v>0.20300000000000001</v>
      </c>
      <c r="G70" s="88">
        <f t="shared" si="3"/>
        <v>0.45640000000000003</v>
      </c>
      <c r="H70" s="89">
        <v>281</v>
      </c>
      <c r="I70" s="90" t="s">
        <v>64</v>
      </c>
      <c r="J70" s="74">
        <f t="shared" si="4"/>
        <v>2.8100000000000003E-2</v>
      </c>
      <c r="K70" s="89">
        <v>194</v>
      </c>
      <c r="L70" s="90" t="s">
        <v>64</v>
      </c>
      <c r="M70" s="74">
        <f t="shared" si="0"/>
        <v>1.9400000000000001E-2</v>
      </c>
      <c r="N70" s="89">
        <v>147</v>
      </c>
      <c r="O70" s="90" t="s">
        <v>64</v>
      </c>
      <c r="P70" s="74">
        <f t="shared" si="1"/>
        <v>1.47E-2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0.26379999999999998</v>
      </c>
      <c r="F71" s="92">
        <v>0.19969999999999999</v>
      </c>
      <c r="G71" s="88">
        <f t="shared" si="3"/>
        <v>0.46349999999999997</v>
      </c>
      <c r="H71" s="89">
        <v>303</v>
      </c>
      <c r="I71" s="90" t="s">
        <v>64</v>
      </c>
      <c r="J71" s="74">
        <f t="shared" si="4"/>
        <v>3.0300000000000001E-2</v>
      </c>
      <c r="K71" s="89">
        <v>206</v>
      </c>
      <c r="L71" s="90" t="s">
        <v>64</v>
      </c>
      <c r="M71" s="74">
        <f t="shared" si="0"/>
        <v>2.06E-2</v>
      </c>
      <c r="N71" s="89">
        <v>157</v>
      </c>
      <c r="O71" s="90" t="s">
        <v>64</v>
      </c>
      <c r="P71" s="74">
        <f t="shared" si="1"/>
        <v>1.5699999999999999E-2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0.2737</v>
      </c>
      <c r="F72" s="92">
        <v>0.19650000000000001</v>
      </c>
      <c r="G72" s="88">
        <f t="shared" si="3"/>
        <v>0.47020000000000001</v>
      </c>
      <c r="H72" s="89">
        <v>325</v>
      </c>
      <c r="I72" s="90" t="s">
        <v>64</v>
      </c>
      <c r="J72" s="74">
        <f t="shared" si="4"/>
        <v>3.2500000000000001E-2</v>
      </c>
      <c r="K72" s="89">
        <v>218</v>
      </c>
      <c r="L72" s="90" t="s">
        <v>64</v>
      </c>
      <c r="M72" s="74">
        <f t="shared" si="0"/>
        <v>2.18E-2</v>
      </c>
      <c r="N72" s="89">
        <v>166</v>
      </c>
      <c r="O72" s="90" t="s">
        <v>64</v>
      </c>
      <c r="P72" s="74">
        <f t="shared" si="1"/>
        <v>1.66E-2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0.29260000000000003</v>
      </c>
      <c r="F73" s="92">
        <v>0.19020000000000001</v>
      </c>
      <c r="G73" s="88">
        <f t="shared" si="3"/>
        <v>0.48280000000000001</v>
      </c>
      <c r="H73" s="89">
        <v>370</v>
      </c>
      <c r="I73" s="90" t="s">
        <v>64</v>
      </c>
      <c r="J73" s="74">
        <f t="shared" si="4"/>
        <v>3.6999999999999998E-2</v>
      </c>
      <c r="K73" s="89">
        <v>240</v>
      </c>
      <c r="L73" s="90" t="s">
        <v>64</v>
      </c>
      <c r="M73" s="74">
        <f t="shared" si="0"/>
        <v>2.4E-2</v>
      </c>
      <c r="N73" s="89">
        <v>184</v>
      </c>
      <c r="O73" s="90" t="s">
        <v>64</v>
      </c>
      <c r="P73" s="74">
        <f t="shared" si="1"/>
        <v>1.84E-2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0.31040000000000001</v>
      </c>
      <c r="F74" s="92">
        <v>0.18429999999999999</v>
      </c>
      <c r="G74" s="88">
        <f t="shared" si="3"/>
        <v>0.49470000000000003</v>
      </c>
      <c r="H74" s="89">
        <v>415</v>
      </c>
      <c r="I74" s="90" t="s">
        <v>64</v>
      </c>
      <c r="J74" s="74">
        <f t="shared" si="4"/>
        <v>4.1499999999999995E-2</v>
      </c>
      <c r="K74" s="89">
        <v>261</v>
      </c>
      <c r="L74" s="90" t="s">
        <v>64</v>
      </c>
      <c r="M74" s="74">
        <f t="shared" si="0"/>
        <v>2.6100000000000002E-2</v>
      </c>
      <c r="N74" s="89">
        <v>202</v>
      </c>
      <c r="O74" s="90" t="s">
        <v>64</v>
      </c>
      <c r="P74" s="74">
        <f t="shared" si="1"/>
        <v>2.0200000000000003E-2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0.32719999999999999</v>
      </c>
      <c r="F75" s="92">
        <v>0.17879999999999999</v>
      </c>
      <c r="G75" s="88">
        <f t="shared" si="3"/>
        <v>0.50600000000000001</v>
      </c>
      <c r="H75" s="89">
        <v>459</v>
      </c>
      <c r="I75" s="90" t="s">
        <v>64</v>
      </c>
      <c r="J75" s="74">
        <f t="shared" si="4"/>
        <v>4.5900000000000003E-2</v>
      </c>
      <c r="K75" s="89">
        <v>282</v>
      </c>
      <c r="L75" s="90" t="s">
        <v>64</v>
      </c>
      <c r="M75" s="74">
        <f t="shared" si="0"/>
        <v>2.8199999999999996E-2</v>
      </c>
      <c r="N75" s="89">
        <v>219</v>
      </c>
      <c r="O75" s="90" t="s">
        <v>64</v>
      </c>
      <c r="P75" s="74">
        <f t="shared" si="1"/>
        <v>2.1899999999999999E-2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0.34310000000000002</v>
      </c>
      <c r="F76" s="92">
        <v>0.1736</v>
      </c>
      <c r="G76" s="88">
        <f t="shared" si="3"/>
        <v>0.51670000000000005</v>
      </c>
      <c r="H76" s="89">
        <v>504</v>
      </c>
      <c r="I76" s="90" t="s">
        <v>64</v>
      </c>
      <c r="J76" s="74">
        <f t="shared" si="4"/>
        <v>5.04E-2</v>
      </c>
      <c r="K76" s="89">
        <v>302</v>
      </c>
      <c r="L76" s="90" t="s">
        <v>64</v>
      </c>
      <c r="M76" s="74">
        <f t="shared" si="0"/>
        <v>3.0199999999999998E-2</v>
      </c>
      <c r="N76" s="89">
        <v>236</v>
      </c>
      <c r="O76" s="90" t="s">
        <v>64</v>
      </c>
      <c r="P76" s="74">
        <f t="shared" si="1"/>
        <v>2.3599999999999999E-2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0.3584</v>
      </c>
      <c r="F77" s="92">
        <v>0.16869999999999999</v>
      </c>
      <c r="G77" s="88">
        <f t="shared" si="3"/>
        <v>0.52710000000000001</v>
      </c>
      <c r="H77" s="89">
        <v>548</v>
      </c>
      <c r="I77" s="90" t="s">
        <v>64</v>
      </c>
      <c r="J77" s="74">
        <f t="shared" si="4"/>
        <v>5.4800000000000001E-2</v>
      </c>
      <c r="K77" s="89">
        <v>321</v>
      </c>
      <c r="L77" s="90" t="s">
        <v>64</v>
      </c>
      <c r="M77" s="74">
        <f t="shared" si="0"/>
        <v>3.2100000000000004E-2</v>
      </c>
      <c r="N77" s="89">
        <v>252</v>
      </c>
      <c r="O77" s="90" t="s">
        <v>64</v>
      </c>
      <c r="P77" s="74">
        <f t="shared" si="1"/>
        <v>2.52E-2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0.373</v>
      </c>
      <c r="F78" s="92">
        <v>0.1641</v>
      </c>
      <c r="G78" s="88">
        <f t="shared" si="3"/>
        <v>0.53710000000000002</v>
      </c>
      <c r="H78" s="89">
        <v>593</v>
      </c>
      <c r="I78" s="90" t="s">
        <v>64</v>
      </c>
      <c r="J78" s="74">
        <f t="shared" si="4"/>
        <v>5.9299999999999999E-2</v>
      </c>
      <c r="K78" s="89">
        <v>340</v>
      </c>
      <c r="L78" s="90" t="s">
        <v>64</v>
      </c>
      <c r="M78" s="74">
        <f t="shared" si="0"/>
        <v>3.4000000000000002E-2</v>
      </c>
      <c r="N78" s="89">
        <v>268</v>
      </c>
      <c r="O78" s="90" t="s">
        <v>64</v>
      </c>
      <c r="P78" s="74">
        <f t="shared" si="1"/>
        <v>2.6800000000000001E-2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0.3871</v>
      </c>
      <c r="F79" s="92">
        <v>0.1598</v>
      </c>
      <c r="G79" s="88">
        <f t="shared" si="3"/>
        <v>0.54689999999999994</v>
      </c>
      <c r="H79" s="89">
        <v>637</v>
      </c>
      <c r="I79" s="90" t="s">
        <v>64</v>
      </c>
      <c r="J79" s="74">
        <f t="shared" si="4"/>
        <v>6.3700000000000007E-2</v>
      </c>
      <c r="K79" s="89">
        <v>357</v>
      </c>
      <c r="L79" s="90" t="s">
        <v>64</v>
      </c>
      <c r="M79" s="74">
        <f t="shared" si="0"/>
        <v>3.5699999999999996E-2</v>
      </c>
      <c r="N79" s="89">
        <v>284</v>
      </c>
      <c r="O79" s="90" t="s">
        <v>64</v>
      </c>
      <c r="P79" s="74">
        <f t="shared" si="1"/>
        <v>2.8399999999999998E-2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0.40720000000000001</v>
      </c>
      <c r="F80" s="92">
        <v>0.15579999999999999</v>
      </c>
      <c r="G80" s="88">
        <f t="shared" si="3"/>
        <v>0.56299999999999994</v>
      </c>
      <c r="H80" s="89">
        <v>681</v>
      </c>
      <c r="I80" s="90" t="s">
        <v>64</v>
      </c>
      <c r="J80" s="74">
        <f t="shared" si="4"/>
        <v>6.8100000000000008E-2</v>
      </c>
      <c r="K80" s="89">
        <v>375</v>
      </c>
      <c r="L80" s="90" t="s">
        <v>64</v>
      </c>
      <c r="M80" s="74">
        <f t="shared" si="0"/>
        <v>3.7499999999999999E-2</v>
      </c>
      <c r="N80" s="89">
        <v>299</v>
      </c>
      <c r="O80" s="90" t="s">
        <v>64</v>
      </c>
      <c r="P80" s="74">
        <f t="shared" si="1"/>
        <v>2.9899999999999999E-2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0.42620000000000002</v>
      </c>
      <c r="F81" s="92">
        <v>0.15190000000000001</v>
      </c>
      <c r="G81" s="88">
        <f t="shared" si="3"/>
        <v>0.57810000000000006</v>
      </c>
      <c r="H81" s="89">
        <v>724</v>
      </c>
      <c r="I81" s="90" t="s">
        <v>64</v>
      </c>
      <c r="J81" s="74">
        <f t="shared" si="4"/>
        <v>7.2399999999999992E-2</v>
      </c>
      <c r="K81" s="89">
        <v>391</v>
      </c>
      <c r="L81" s="90" t="s">
        <v>64</v>
      </c>
      <c r="M81" s="74">
        <f t="shared" si="0"/>
        <v>3.9100000000000003E-2</v>
      </c>
      <c r="N81" s="89">
        <v>314</v>
      </c>
      <c r="O81" s="90" t="s">
        <v>64</v>
      </c>
      <c r="P81" s="74">
        <f t="shared" si="1"/>
        <v>3.1399999999999997E-2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0.44429999999999997</v>
      </c>
      <c r="F82" s="92">
        <v>0.14829999999999999</v>
      </c>
      <c r="G82" s="88">
        <f t="shared" si="3"/>
        <v>0.59260000000000002</v>
      </c>
      <c r="H82" s="89">
        <v>766</v>
      </c>
      <c r="I82" s="90" t="s">
        <v>64</v>
      </c>
      <c r="J82" s="74">
        <f t="shared" si="4"/>
        <v>7.6600000000000001E-2</v>
      </c>
      <c r="K82" s="89">
        <v>406</v>
      </c>
      <c r="L82" s="90" t="s">
        <v>64</v>
      </c>
      <c r="M82" s="74">
        <f t="shared" si="0"/>
        <v>4.0600000000000004E-2</v>
      </c>
      <c r="N82" s="89">
        <v>328</v>
      </c>
      <c r="O82" s="90" t="s">
        <v>64</v>
      </c>
      <c r="P82" s="74">
        <f t="shared" si="1"/>
        <v>3.2800000000000003E-2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0.46150000000000002</v>
      </c>
      <c r="F83" s="92">
        <v>0.1449</v>
      </c>
      <c r="G83" s="88">
        <f t="shared" si="3"/>
        <v>0.60640000000000005</v>
      </c>
      <c r="H83" s="89">
        <v>808</v>
      </c>
      <c r="I83" s="90" t="s">
        <v>64</v>
      </c>
      <c r="J83" s="74">
        <f t="shared" si="4"/>
        <v>8.0800000000000011E-2</v>
      </c>
      <c r="K83" s="89">
        <v>421</v>
      </c>
      <c r="L83" s="90" t="s">
        <v>64</v>
      </c>
      <c r="M83" s="74">
        <f t="shared" si="0"/>
        <v>4.2099999999999999E-2</v>
      </c>
      <c r="N83" s="89">
        <v>342</v>
      </c>
      <c r="O83" s="90" t="s">
        <v>64</v>
      </c>
      <c r="P83" s="74">
        <f t="shared" si="1"/>
        <v>3.4200000000000001E-2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0.49390000000000001</v>
      </c>
      <c r="F84" s="92">
        <v>0.1386</v>
      </c>
      <c r="G84" s="88">
        <f t="shared" si="3"/>
        <v>0.63250000000000006</v>
      </c>
      <c r="H84" s="89">
        <v>891</v>
      </c>
      <c r="I84" s="90" t="s">
        <v>64</v>
      </c>
      <c r="J84" s="74">
        <f t="shared" si="4"/>
        <v>8.9099999999999999E-2</v>
      </c>
      <c r="K84" s="89">
        <v>449</v>
      </c>
      <c r="L84" s="90" t="s">
        <v>64</v>
      </c>
      <c r="M84" s="74">
        <f t="shared" ref="M84:M147" si="6">K84/1000/10</f>
        <v>4.4900000000000002E-2</v>
      </c>
      <c r="N84" s="89">
        <v>369</v>
      </c>
      <c r="O84" s="90" t="s">
        <v>64</v>
      </c>
      <c r="P84" s="74">
        <f t="shared" ref="P84:P147" si="7">N84/1000/10</f>
        <v>3.6900000000000002E-2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0.53100000000000003</v>
      </c>
      <c r="F85" s="92">
        <v>0.13159999999999999</v>
      </c>
      <c r="G85" s="88">
        <f t="shared" ref="G85:G148" si="8">E85+F85</f>
        <v>0.66260000000000008</v>
      </c>
      <c r="H85" s="89">
        <v>993</v>
      </c>
      <c r="I85" s="90" t="s">
        <v>64</v>
      </c>
      <c r="J85" s="74">
        <f t="shared" ref="J85:J117" si="9">H85/1000/10</f>
        <v>9.9299999999999999E-2</v>
      </c>
      <c r="K85" s="89">
        <v>481</v>
      </c>
      <c r="L85" s="90" t="s">
        <v>64</v>
      </c>
      <c r="M85" s="74">
        <f t="shared" si="6"/>
        <v>4.8099999999999997E-2</v>
      </c>
      <c r="N85" s="89">
        <v>400</v>
      </c>
      <c r="O85" s="90" t="s">
        <v>64</v>
      </c>
      <c r="P85" s="74">
        <f t="shared" si="7"/>
        <v>0.04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0.56510000000000005</v>
      </c>
      <c r="F86" s="92">
        <v>0.12529999999999999</v>
      </c>
      <c r="G86" s="88">
        <f t="shared" si="8"/>
        <v>0.69040000000000001</v>
      </c>
      <c r="H86" s="89">
        <v>1092</v>
      </c>
      <c r="I86" s="90" t="s">
        <v>64</v>
      </c>
      <c r="J86" s="74">
        <f t="shared" si="9"/>
        <v>0.10920000000000001</v>
      </c>
      <c r="K86" s="89">
        <v>511</v>
      </c>
      <c r="L86" s="90" t="s">
        <v>64</v>
      </c>
      <c r="M86" s="74">
        <f t="shared" si="6"/>
        <v>5.11E-2</v>
      </c>
      <c r="N86" s="89">
        <v>430</v>
      </c>
      <c r="O86" s="90" t="s">
        <v>64</v>
      </c>
      <c r="P86" s="74">
        <f t="shared" si="7"/>
        <v>4.2999999999999997E-2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0.59650000000000003</v>
      </c>
      <c r="F87" s="92">
        <v>0.1197</v>
      </c>
      <c r="G87" s="88">
        <f t="shared" si="8"/>
        <v>0.71620000000000006</v>
      </c>
      <c r="H87" s="89">
        <v>1189</v>
      </c>
      <c r="I87" s="90" t="s">
        <v>64</v>
      </c>
      <c r="J87" s="74">
        <f t="shared" si="9"/>
        <v>0.11890000000000001</v>
      </c>
      <c r="K87" s="89">
        <v>538</v>
      </c>
      <c r="L87" s="90" t="s">
        <v>64</v>
      </c>
      <c r="M87" s="74">
        <f t="shared" si="6"/>
        <v>5.3800000000000001E-2</v>
      </c>
      <c r="N87" s="89">
        <v>458</v>
      </c>
      <c r="O87" s="90" t="s">
        <v>64</v>
      </c>
      <c r="P87" s="74">
        <f t="shared" si="7"/>
        <v>4.58E-2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0.62549999999999994</v>
      </c>
      <c r="F88" s="92">
        <v>0.1147</v>
      </c>
      <c r="G88" s="88">
        <f t="shared" si="8"/>
        <v>0.74019999999999997</v>
      </c>
      <c r="H88" s="89">
        <v>1285</v>
      </c>
      <c r="I88" s="90" t="s">
        <v>64</v>
      </c>
      <c r="J88" s="74">
        <f t="shared" si="9"/>
        <v>0.1285</v>
      </c>
      <c r="K88" s="89">
        <v>564</v>
      </c>
      <c r="L88" s="90" t="s">
        <v>64</v>
      </c>
      <c r="M88" s="74">
        <f t="shared" si="6"/>
        <v>5.6399999999999992E-2</v>
      </c>
      <c r="N88" s="89">
        <v>484</v>
      </c>
      <c r="O88" s="90" t="s">
        <v>64</v>
      </c>
      <c r="P88" s="74">
        <f t="shared" si="7"/>
        <v>4.8399999999999999E-2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0.65259999999999996</v>
      </c>
      <c r="F89" s="92">
        <v>0.11020000000000001</v>
      </c>
      <c r="G89" s="88">
        <f t="shared" si="8"/>
        <v>0.76279999999999992</v>
      </c>
      <c r="H89" s="89">
        <v>1379</v>
      </c>
      <c r="I89" s="90" t="s">
        <v>64</v>
      </c>
      <c r="J89" s="74">
        <f t="shared" si="9"/>
        <v>0.13789999999999999</v>
      </c>
      <c r="K89" s="89">
        <v>588</v>
      </c>
      <c r="L89" s="90" t="s">
        <v>64</v>
      </c>
      <c r="M89" s="74">
        <f t="shared" si="6"/>
        <v>5.8799999999999998E-2</v>
      </c>
      <c r="N89" s="89">
        <v>509</v>
      </c>
      <c r="O89" s="90" t="s">
        <v>64</v>
      </c>
      <c r="P89" s="74">
        <f t="shared" si="7"/>
        <v>5.0900000000000001E-2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0.67769999999999997</v>
      </c>
      <c r="F90" s="92">
        <v>0.106</v>
      </c>
      <c r="G90" s="88">
        <f t="shared" si="8"/>
        <v>0.78369999999999995</v>
      </c>
      <c r="H90" s="89">
        <v>1472</v>
      </c>
      <c r="I90" s="90" t="s">
        <v>64</v>
      </c>
      <c r="J90" s="74">
        <f t="shared" si="9"/>
        <v>0.1472</v>
      </c>
      <c r="K90" s="89">
        <v>610</v>
      </c>
      <c r="L90" s="90" t="s">
        <v>64</v>
      </c>
      <c r="M90" s="74">
        <f t="shared" si="6"/>
        <v>6.0999999999999999E-2</v>
      </c>
      <c r="N90" s="89">
        <v>533</v>
      </c>
      <c r="O90" s="90" t="s">
        <v>64</v>
      </c>
      <c r="P90" s="74">
        <f t="shared" si="7"/>
        <v>5.33E-2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0.70130000000000003</v>
      </c>
      <c r="F91" s="92">
        <v>0.1022</v>
      </c>
      <c r="G91" s="88">
        <f t="shared" si="8"/>
        <v>0.80349999999999999</v>
      </c>
      <c r="H91" s="89">
        <v>1563</v>
      </c>
      <c r="I91" s="90" t="s">
        <v>64</v>
      </c>
      <c r="J91" s="74">
        <f t="shared" si="9"/>
        <v>0.15629999999999999</v>
      </c>
      <c r="K91" s="89">
        <v>631</v>
      </c>
      <c r="L91" s="90" t="s">
        <v>64</v>
      </c>
      <c r="M91" s="74">
        <f t="shared" si="6"/>
        <v>6.3100000000000003E-2</v>
      </c>
      <c r="N91" s="89">
        <v>556</v>
      </c>
      <c r="O91" s="90" t="s">
        <v>64</v>
      </c>
      <c r="P91" s="74">
        <f t="shared" si="7"/>
        <v>5.5600000000000004E-2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0.72350000000000003</v>
      </c>
      <c r="F92" s="92">
        <v>9.8739999999999994E-2</v>
      </c>
      <c r="G92" s="88">
        <f t="shared" si="8"/>
        <v>0.82224000000000008</v>
      </c>
      <c r="H92" s="89">
        <v>1653</v>
      </c>
      <c r="I92" s="90" t="s">
        <v>64</v>
      </c>
      <c r="J92" s="74">
        <f t="shared" si="9"/>
        <v>0.1653</v>
      </c>
      <c r="K92" s="89">
        <v>651</v>
      </c>
      <c r="L92" s="90" t="s">
        <v>64</v>
      </c>
      <c r="M92" s="74">
        <f t="shared" si="6"/>
        <v>6.5100000000000005E-2</v>
      </c>
      <c r="N92" s="89">
        <v>578</v>
      </c>
      <c r="O92" s="90" t="s">
        <v>64</v>
      </c>
      <c r="P92" s="74">
        <f t="shared" si="7"/>
        <v>5.7799999999999997E-2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0.76419999999999999</v>
      </c>
      <c r="F93" s="92">
        <v>9.2530000000000001E-2</v>
      </c>
      <c r="G93" s="88">
        <f t="shared" si="8"/>
        <v>0.85672999999999999</v>
      </c>
      <c r="H93" s="89">
        <v>1831</v>
      </c>
      <c r="I93" s="90" t="s">
        <v>64</v>
      </c>
      <c r="J93" s="74">
        <f t="shared" si="9"/>
        <v>0.18309999999999998</v>
      </c>
      <c r="K93" s="89">
        <v>688</v>
      </c>
      <c r="L93" s="90" t="s">
        <v>64</v>
      </c>
      <c r="M93" s="74">
        <f t="shared" si="6"/>
        <v>6.88E-2</v>
      </c>
      <c r="N93" s="89">
        <v>620</v>
      </c>
      <c r="O93" s="90" t="s">
        <v>64</v>
      </c>
      <c r="P93" s="74">
        <f t="shared" si="7"/>
        <v>6.2E-2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0.80079999999999996</v>
      </c>
      <c r="F94" s="92">
        <v>8.7179999999999994E-2</v>
      </c>
      <c r="G94" s="88">
        <f t="shared" si="8"/>
        <v>0.88797999999999999</v>
      </c>
      <c r="H94" s="89">
        <v>2005</v>
      </c>
      <c r="I94" s="90" t="s">
        <v>64</v>
      </c>
      <c r="J94" s="74">
        <f t="shared" si="9"/>
        <v>0.20049999999999998</v>
      </c>
      <c r="K94" s="89">
        <v>722</v>
      </c>
      <c r="L94" s="90" t="s">
        <v>64</v>
      </c>
      <c r="M94" s="74">
        <f t="shared" si="6"/>
        <v>7.22E-2</v>
      </c>
      <c r="N94" s="89">
        <v>658</v>
      </c>
      <c r="O94" s="90" t="s">
        <v>64</v>
      </c>
      <c r="P94" s="74">
        <f t="shared" si="7"/>
        <v>6.5799999999999997E-2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0.83440000000000003</v>
      </c>
      <c r="F95" s="92">
        <v>8.2489999999999994E-2</v>
      </c>
      <c r="G95" s="88">
        <f t="shared" si="8"/>
        <v>0.91688999999999998</v>
      </c>
      <c r="H95" s="89">
        <v>2176</v>
      </c>
      <c r="I95" s="90" t="s">
        <v>64</v>
      </c>
      <c r="J95" s="74">
        <f t="shared" si="9"/>
        <v>0.21760000000000002</v>
      </c>
      <c r="K95" s="89">
        <v>753</v>
      </c>
      <c r="L95" s="90" t="s">
        <v>64</v>
      </c>
      <c r="M95" s="74">
        <f t="shared" si="6"/>
        <v>7.5300000000000006E-2</v>
      </c>
      <c r="N95" s="89">
        <v>695</v>
      </c>
      <c r="O95" s="90" t="s">
        <v>64</v>
      </c>
      <c r="P95" s="74">
        <f t="shared" si="7"/>
        <v>6.9499999999999992E-2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0.86550000000000005</v>
      </c>
      <c r="F96" s="92">
        <v>7.8359999999999999E-2</v>
      </c>
      <c r="G96" s="88">
        <f t="shared" si="8"/>
        <v>0.94386000000000003</v>
      </c>
      <c r="H96" s="89">
        <v>2344</v>
      </c>
      <c r="I96" s="90" t="s">
        <v>64</v>
      </c>
      <c r="J96" s="74">
        <f t="shared" si="9"/>
        <v>0.2344</v>
      </c>
      <c r="K96" s="89">
        <v>782</v>
      </c>
      <c r="L96" s="90" t="s">
        <v>64</v>
      </c>
      <c r="M96" s="74">
        <f t="shared" si="6"/>
        <v>7.8200000000000006E-2</v>
      </c>
      <c r="N96" s="89">
        <v>729</v>
      </c>
      <c r="O96" s="90" t="s">
        <v>64</v>
      </c>
      <c r="P96" s="74">
        <f t="shared" si="7"/>
        <v>7.2899999999999993E-2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0.89459999999999995</v>
      </c>
      <c r="F97" s="92">
        <v>7.4679999999999996E-2</v>
      </c>
      <c r="G97" s="88">
        <f t="shared" si="8"/>
        <v>0.96927999999999992</v>
      </c>
      <c r="H97" s="89">
        <v>2508</v>
      </c>
      <c r="I97" s="90" t="s">
        <v>64</v>
      </c>
      <c r="J97" s="74">
        <f t="shared" si="9"/>
        <v>0.25080000000000002</v>
      </c>
      <c r="K97" s="89">
        <v>808</v>
      </c>
      <c r="L97" s="90" t="s">
        <v>64</v>
      </c>
      <c r="M97" s="74">
        <f t="shared" si="6"/>
        <v>8.0800000000000011E-2</v>
      </c>
      <c r="N97" s="89">
        <v>762</v>
      </c>
      <c r="O97" s="90" t="s">
        <v>64</v>
      </c>
      <c r="P97" s="74">
        <f t="shared" si="7"/>
        <v>7.6200000000000004E-2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0.92220000000000002</v>
      </c>
      <c r="F98" s="92">
        <v>7.1379999999999999E-2</v>
      </c>
      <c r="G98" s="88">
        <f t="shared" si="8"/>
        <v>0.99358000000000002</v>
      </c>
      <c r="H98" s="89">
        <v>2671</v>
      </c>
      <c r="I98" s="90" t="s">
        <v>64</v>
      </c>
      <c r="J98" s="74">
        <f t="shared" si="9"/>
        <v>0.2671</v>
      </c>
      <c r="K98" s="89">
        <v>833</v>
      </c>
      <c r="L98" s="90" t="s">
        <v>64</v>
      </c>
      <c r="M98" s="74">
        <f t="shared" si="6"/>
        <v>8.3299999999999999E-2</v>
      </c>
      <c r="N98" s="89">
        <v>793</v>
      </c>
      <c r="O98" s="90" t="s">
        <v>64</v>
      </c>
      <c r="P98" s="74">
        <f t="shared" si="7"/>
        <v>7.9300000000000009E-2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0.97389999999999999</v>
      </c>
      <c r="F99" s="92">
        <v>6.5689999999999998E-2</v>
      </c>
      <c r="G99" s="88">
        <f t="shared" si="8"/>
        <v>1.03959</v>
      </c>
      <c r="H99" s="89">
        <v>2988</v>
      </c>
      <c r="I99" s="90" t="s">
        <v>64</v>
      </c>
      <c r="J99" s="74">
        <f t="shared" si="9"/>
        <v>0.29880000000000001</v>
      </c>
      <c r="K99" s="89">
        <v>878</v>
      </c>
      <c r="L99" s="90" t="s">
        <v>64</v>
      </c>
      <c r="M99" s="74">
        <f t="shared" si="6"/>
        <v>8.7800000000000003E-2</v>
      </c>
      <c r="N99" s="89">
        <v>850</v>
      </c>
      <c r="O99" s="90" t="s">
        <v>64</v>
      </c>
      <c r="P99" s="74">
        <f t="shared" si="7"/>
        <v>8.4999999999999992E-2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1.022</v>
      </c>
      <c r="F100" s="92">
        <v>6.0949999999999997E-2</v>
      </c>
      <c r="G100" s="88">
        <f t="shared" si="8"/>
        <v>1.0829500000000001</v>
      </c>
      <c r="H100" s="89">
        <v>3295</v>
      </c>
      <c r="I100" s="90" t="s">
        <v>64</v>
      </c>
      <c r="J100" s="74">
        <f t="shared" si="9"/>
        <v>0.32950000000000002</v>
      </c>
      <c r="K100" s="89">
        <v>919</v>
      </c>
      <c r="L100" s="90" t="s">
        <v>64</v>
      </c>
      <c r="M100" s="74">
        <f t="shared" si="6"/>
        <v>9.1900000000000009E-2</v>
      </c>
      <c r="N100" s="89">
        <v>903</v>
      </c>
      <c r="O100" s="90" t="s">
        <v>64</v>
      </c>
      <c r="P100" s="74">
        <f t="shared" si="7"/>
        <v>9.0300000000000005E-2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1.0680000000000001</v>
      </c>
      <c r="F101" s="92">
        <v>5.6930000000000001E-2</v>
      </c>
      <c r="G101" s="88">
        <f t="shared" si="8"/>
        <v>1.12493</v>
      </c>
      <c r="H101" s="89">
        <v>3595</v>
      </c>
      <c r="I101" s="90" t="s">
        <v>64</v>
      </c>
      <c r="J101" s="74">
        <f t="shared" si="9"/>
        <v>0.35950000000000004</v>
      </c>
      <c r="K101" s="89">
        <v>955</v>
      </c>
      <c r="L101" s="90" t="s">
        <v>64</v>
      </c>
      <c r="M101" s="74">
        <f t="shared" si="6"/>
        <v>9.5500000000000002E-2</v>
      </c>
      <c r="N101" s="89">
        <v>952</v>
      </c>
      <c r="O101" s="90" t="s">
        <v>64</v>
      </c>
      <c r="P101" s="74">
        <f t="shared" si="7"/>
        <v>9.5199999999999993E-2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1.1120000000000001</v>
      </c>
      <c r="F102" s="92">
        <v>5.348E-2</v>
      </c>
      <c r="G102" s="88">
        <f t="shared" si="8"/>
        <v>1.1654800000000001</v>
      </c>
      <c r="H102" s="89">
        <v>3886</v>
      </c>
      <c r="I102" s="90" t="s">
        <v>64</v>
      </c>
      <c r="J102" s="74">
        <f t="shared" si="9"/>
        <v>0.3886</v>
      </c>
      <c r="K102" s="89">
        <v>987</v>
      </c>
      <c r="L102" s="90" t="s">
        <v>64</v>
      </c>
      <c r="M102" s="74">
        <f t="shared" si="6"/>
        <v>9.8699999999999996E-2</v>
      </c>
      <c r="N102" s="89">
        <v>998</v>
      </c>
      <c r="O102" s="90" t="s">
        <v>64</v>
      </c>
      <c r="P102" s="74">
        <f t="shared" si="7"/>
        <v>9.98E-2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1.1559999999999999</v>
      </c>
      <c r="F103" s="92">
        <v>5.0470000000000001E-2</v>
      </c>
      <c r="G103" s="88">
        <f t="shared" si="8"/>
        <v>1.2064699999999999</v>
      </c>
      <c r="H103" s="89">
        <v>4169</v>
      </c>
      <c r="I103" s="90" t="s">
        <v>64</v>
      </c>
      <c r="J103" s="74">
        <f t="shared" si="9"/>
        <v>0.41689999999999994</v>
      </c>
      <c r="K103" s="89">
        <v>1017</v>
      </c>
      <c r="L103" s="90" t="s">
        <v>64</v>
      </c>
      <c r="M103" s="74">
        <f t="shared" si="6"/>
        <v>0.10169999999999998</v>
      </c>
      <c r="N103" s="89">
        <v>1040</v>
      </c>
      <c r="O103" s="90" t="s">
        <v>64</v>
      </c>
      <c r="P103" s="74">
        <f t="shared" si="7"/>
        <v>0.10400000000000001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1.198</v>
      </c>
      <c r="F104" s="92">
        <v>4.7820000000000001E-2</v>
      </c>
      <c r="G104" s="88">
        <f t="shared" si="8"/>
        <v>1.2458199999999999</v>
      </c>
      <c r="H104" s="89">
        <v>4445</v>
      </c>
      <c r="I104" s="90" t="s">
        <v>64</v>
      </c>
      <c r="J104" s="74">
        <f t="shared" si="9"/>
        <v>0.44450000000000001</v>
      </c>
      <c r="K104" s="89">
        <v>1044</v>
      </c>
      <c r="L104" s="90" t="s">
        <v>64</v>
      </c>
      <c r="M104" s="74">
        <f t="shared" si="6"/>
        <v>0.10440000000000001</v>
      </c>
      <c r="N104" s="89">
        <v>1080</v>
      </c>
      <c r="O104" s="90" t="s">
        <v>64</v>
      </c>
      <c r="P104" s="74">
        <f t="shared" si="7"/>
        <v>0.10800000000000001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1.2390000000000001</v>
      </c>
      <c r="F105" s="92">
        <v>4.5469999999999997E-2</v>
      </c>
      <c r="G105" s="88">
        <f t="shared" si="8"/>
        <v>1.28447</v>
      </c>
      <c r="H105" s="89">
        <v>4715</v>
      </c>
      <c r="I105" s="90" t="s">
        <v>64</v>
      </c>
      <c r="J105" s="74">
        <f t="shared" si="9"/>
        <v>0.47149999999999997</v>
      </c>
      <c r="K105" s="89">
        <v>1069</v>
      </c>
      <c r="L105" s="90" t="s">
        <v>64</v>
      </c>
      <c r="M105" s="74">
        <f t="shared" si="6"/>
        <v>0.1069</v>
      </c>
      <c r="N105" s="89">
        <v>1117</v>
      </c>
      <c r="O105" s="90" t="s">
        <v>64</v>
      </c>
      <c r="P105" s="74">
        <f t="shared" si="7"/>
        <v>0.11169999999999999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1.2789999999999999</v>
      </c>
      <c r="F106" s="92">
        <v>4.3360000000000003E-2</v>
      </c>
      <c r="G106" s="88">
        <f t="shared" si="8"/>
        <v>1.32236</v>
      </c>
      <c r="H106" s="89">
        <v>4977</v>
      </c>
      <c r="I106" s="90" t="s">
        <v>64</v>
      </c>
      <c r="J106" s="74">
        <f t="shared" si="9"/>
        <v>0.49770000000000003</v>
      </c>
      <c r="K106" s="89">
        <v>1091</v>
      </c>
      <c r="L106" s="90" t="s">
        <v>64</v>
      </c>
      <c r="M106" s="74">
        <f t="shared" si="6"/>
        <v>0.1091</v>
      </c>
      <c r="N106" s="89">
        <v>1152</v>
      </c>
      <c r="O106" s="90" t="s">
        <v>64</v>
      </c>
      <c r="P106" s="74">
        <f t="shared" si="7"/>
        <v>0.1152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1.319</v>
      </c>
      <c r="F107" s="92">
        <v>4.147E-2</v>
      </c>
      <c r="G107" s="88">
        <f t="shared" si="8"/>
        <v>1.3604699999999998</v>
      </c>
      <c r="H107" s="89">
        <v>5234</v>
      </c>
      <c r="I107" s="90" t="s">
        <v>64</v>
      </c>
      <c r="J107" s="74">
        <f t="shared" si="9"/>
        <v>0.52339999999999998</v>
      </c>
      <c r="K107" s="89">
        <v>1113</v>
      </c>
      <c r="L107" s="90" t="s">
        <v>64</v>
      </c>
      <c r="M107" s="74">
        <f t="shared" si="6"/>
        <v>0.1113</v>
      </c>
      <c r="N107" s="89">
        <v>1185</v>
      </c>
      <c r="O107" s="90" t="s">
        <v>64</v>
      </c>
      <c r="P107" s="74">
        <f t="shared" si="7"/>
        <v>0.11850000000000001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1.3580000000000001</v>
      </c>
      <c r="F108" s="92">
        <v>3.9750000000000001E-2</v>
      </c>
      <c r="G108" s="88">
        <f t="shared" si="8"/>
        <v>1.39775</v>
      </c>
      <c r="H108" s="89">
        <v>5484</v>
      </c>
      <c r="I108" s="90" t="s">
        <v>64</v>
      </c>
      <c r="J108" s="74">
        <f t="shared" si="9"/>
        <v>0.5484</v>
      </c>
      <c r="K108" s="89">
        <v>1132</v>
      </c>
      <c r="L108" s="90" t="s">
        <v>64</v>
      </c>
      <c r="M108" s="74">
        <f t="shared" si="6"/>
        <v>0.1132</v>
      </c>
      <c r="N108" s="89">
        <v>1216</v>
      </c>
      <c r="O108" s="90" t="s">
        <v>64</v>
      </c>
      <c r="P108" s="74">
        <f t="shared" si="7"/>
        <v>0.1216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1.3959999999999999</v>
      </c>
      <c r="F109" s="92">
        <v>3.8190000000000002E-2</v>
      </c>
      <c r="G109" s="88">
        <f t="shared" si="8"/>
        <v>1.4341899999999999</v>
      </c>
      <c r="H109" s="89">
        <v>5729</v>
      </c>
      <c r="I109" s="90" t="s">
        <v>64</v>
      </c>
      <c r="J109" s="74">
        <f t="shared" si="9"/>
        <v>0.57289999999999996</v>
      </c>
      <c r="K109" s="89">
        <v>1150</v>
      </c>
      <c r="L109" s="90" t="s">
        <v>64</v>
      </c>
      <c r="M109" s="74">
        <f t="shared" si="6"/>
        <v>0.11499999999999999</v>
      </c>
      <c r="N109" s="89">
        <v>1245</v>
      </c>
      <c r="O109" s="90" t="s">
        <v>64</v>
      </c>
      <c r="P109" s="74">
        <f t="shared" si="7"/>
        <v>0.12450000000000001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1.4710000000000001</v>
      </c>
      <c r="F110" s="92">
        <v>3.5439999999999999E-2</v>
      </c>
      <c r="G110" s="88">
        <f t="shared" si="8"/>
        <v>1.50644</v>
      </c>
      <c r="H110" s="89">
        <v>6203</v>
      </c>
      <c r="I110" s="90" t="s">
        <v>64</v>
      </c>
      <c r="J110" s="76">
        <f t="shared" si="9"/>
        <v>0.62030000000000007</v>
      </c>
      <c r="K110" s="89">
        <v>1184</v>
      </c>
      <c r="L110" s="90" t="s">
        <v>64</v>
      </c>
      <c r="M110" s="74">
        <f t="shared" si="6"/>
        <v>0.11839999999999999</v>
      </c>
      <c r="N110" s="89">
        <v>1300</v>
      </c>
      <c r="O110" s="90" t="s">
        <v>64</v>
      </c>
      <c r="P110" s="74">
        <f t="shared" si="7"/>
        <v>0.13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1.56</v>
      </c>
      <c r="F111" s="92">
        <v>3.2570000000000002E-2</v>
      </c>
      <c r="G111" s="88">
        <f t="shared" si="8"/>
        <v>1.59257</v>
      </c>
      <c r="H111" s="89">
        <v>6768</v>
      </c>
      <c r="I111" s="90" t="s">
        <v>64</v>
      </c>
      <c r="J111" s="76">
        <f t="shared" si="9"/>
        <v>0.67679999999999996</v>
      </c>
      <c r="K111" s="89">
        <v>1221</v>
      </c>
      <c r="L111" s="90" t="s">
        <v>64</v>
      </c>
      <c r="M111" s="74">
        <f t="shared" si="6"/>
        <v>0.12210000000000001</v>
      </c>
      <c r="N111" s="89">
        <v>1361</v>
      </c>
      <c r="O111" s="90" t="s">
        <v>64</v>
      </c>
      <c r="P111" s="74">
        <f t="shared" si="7"/>
        <v>0.1361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1.6459999999999999</v>
      </c>
      <c r="F112" s="92">
        <v>3.0179999999999998E-2</v>
      </c>
      <c r="G112" s="88">
        <f t="shared" si="8"/>
        <v>1.67618</v>
      </c>
      <c r="H112" s="89">
        <v>7307</v>
      </c>
      <c r="I112" s="90" t="s">
        <v>64</v>
      </c>
      <c r="J112" s="76">
        <f t="shared" si="9"/>
        <v>0.73070000000000002</v>
      </c>
      <c r="K112" s="89">
        <v>1253</v>
      </c>
      <c r="L112" s="90" t="s">
        <v>64</v>
      </c>
      <c r="M112" s="74">
        <f t="shared" si="6"/>
        <v>0.12529999999999999</v>
      </c>
      <c r="N112" s="89">
        <v>1416</v>
      </c>
      <c r="O112" s="90" t="s">
        <v>64</v>
      </c>
      <c r="P112" s="74">
        <f t="shared" si="7"/>
        <v>0.1416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1.728</v>
      </c>
      <c r="F113" s="92">
        <v>2.8150000000000001E-2</v>
      </c>
      <c r="G113" s="88">
        <f t="shared" si="8"/>
        <v>1.7561499999999999</v>
      </c>
      <c r="H113" s="89">
        <v>7823</v>
      </c>
      <c r="I113" s="90" t="s">
        <v>64</v>
      </c>
      <c r="J113" s="76">
        <f t="shared" si="9"/>
        <v>0.7823</v>
      </c>
      <c r="K113" s="89">
        <v>1281</v>
      </c>
      <c r="L113" s="90" t="s">
        <v>64</v>
      </c>
      <c r="M113" s="74">
        <f t="shared" si="6"/>
        <v>0.12809999999999999</v>
      </c>
      <c r="N113" s="89">
        <v>1465</v>
      </c>
      <c r="O113" s="90" t="s">
        <v>64</v>
      </c>
      <c r="P113" s="74">
        <f t="shared" si="7"/>
        <v>0.14650000000000002</v>
      </c>
    </row>
    <row r="114" spans="1:16">
      <c r="B114" s="89">
        <v>300</v>
      </c>
      <c r="C114" s="90" t="s">
        <v>63</v>
      </c>
      <c r="D114" s="74">
        <f t="shared" ref="D114:D126" si="10">B114/1000/$C$5</f>
        <v>4.2857142857142858E-2</v>
      </c>
      <c r="E114" s="91">
        <v>1.806</v>
      </c>
      <c r="F114" s="92">
        <v>2.64E-2</v>
      </c>
      <c r="G114" s="88">
        <f t="shared" si="8"/>
        <v>1.8324</v>
      </c>
      <c r="H114" s="89">
        <v>8319</v>
      </c>
      <c r="I114" s="90" t="s">
        <v>64</v>
      </c>
      <c r="J114" s="76">
        <f t="shared" si="9"/>
        <v>0.83190000000000008</v>
      </c>
      <c r="K114" s="89">
        <v>1306</v>
      </c>
      <c r="L114" s="90" t="s">
        <v>64</v>
      </c>
      <c r="M114" s="74">
        <f t="shared" si="6"/>
        <v>0.13059999999999999</v>
      </c>
      <c r="N114" s="89">
        <v>1510</v>
      </c>
      <c r="O114" s="90" t="s">
        <v>64</v>
      </c>
      <c r="P114" s="74">
        <f t="shared" si="7"/>
        <v>0.151</v>
      </c>
    </row>
    <row r="115" spans="1:16">
      <c r="B115" s="89">
        <v>325</v>
      </c>
      <c r="C115" s="90" t="s">
        <v>63</v>
      </c>
      <c r="D115" s="74">
        <f t="shared" si="10"/>
        <v>4.642857142857143E-2</v>
      </c>
      <c r="E115" s="91">
        <v>1.88</v>
      </c>
      <c r="F115" s="92">
        <v>2.4879999999999999E-2</v>
      </c>
      <c r="G115" s="88">
        <f t="shared" si="8"/>
        <v>1.9048799999999999</v>
      </c>
      <c r="H115" s="89">
        <v>8796</v>
      </c>
      <c r="I115" s="90" t="s">
        <v>64</v>
      </c>
      <c r="J115" s="76">
        <f t="shared" si="9"/>
        <v>0.87959999999999994</v>
      </c>
      <c r="K115" s="89">
        <v>1329</v>
      </c>
      <c r="L115" s="90" t="s">
        <v>64</v>
      </c>
      <c r="M115" s="74">
        <f t="shared" si="6"/>
        <v>0.13289999999999999</v>
      </c>
      <c r="N115" s="89">
        <v>1551</v>
      </c>
      <c r="O115" s="90" t="s">
        <v>64</v>
      </c>
      <c r="P115" s="74">
        <f t="shared" si="7"/>
        <v>0.15509999999999999</v>
      </c>
    </row>
    <row r="116" spans="1:16">
      <c r="B116" s="89">
        <v>350</v>
      </c>
      <c r="C116" s="90" t="s">
        <v>63</v>
      </c>
      <c r="D116" s="74">
        <f t="shared" si="10"/>
        <v>4.9999999999999996E-2</v>
      </c>
      <c r="E116" s="91">
        <v>1.9510000000000001</v>
      </c>
      <c r="F116" s="92">
        <v>2.3539999999999998E-2</v>
      </c>
      <c r="G116" s="88">
        <f t="shared" si="8"/>
        <v>1.97454</v>
      </c>
      <c r="H116" s="89">
        <v>9257</v>
      </c>
      <c r="I116" s="90" t="s">
        <v>64</v>
      </c>
      <c r="J116" s="76">
        <f t="shared" si="9"/>
        <v>0.92569999999999997</v>
      </c>
      <c r="K116" s="89">
        <v>1349</v>
      </c>
      <c r="L116" s="90" t="s">
        <v>64</v>
      </c>
      <c r="M116" s="74">
        <f t="shared" si="6"/>
        <v>0.13489999999999999</v>
      </c>
      <c r="N116" s="89">
        <v>1588</v>
      </c>
      <c r="O116" s="90" t="s">
        <v>64</v>
      </c>
      <c r="P116" s="74">
        <f t="shared" si="7"/>
        <v>0.1588</v>
      </c>
    </row>
    <row r="117" spans="1:16">
      <c r="B117" s="89">
        <v>375</v>
      </c>
      <c r="C117" s="90" t="s">
        <v>63</v>
      </c>
      <c r="D117" s="74">
        <f t="shared" si="10"/>
        <v>5.3571428571428568E-2</v>
      </c>
      <c r="E117" s="91">
        <v>2.0179999999999998</v>
      </c>
      <c r="F117" s="92">
        <v>2.2349999999999998E-2</v>
      </c>
      <c r="G117" s="88">
        <f t="shared" si="8"/>
        <v>2.0403499999999997</v>
      </c>
      <c r="H117" s="89">
        <v>9704</v>
      </c>
      <c r="I117" s="90" t="s">
        <v>64</v>
      </c>
      <c r="J117" s="76">
        <f t="shared" si="9"/>
        <v>0.97040000000000004</v>
      </c>
      <c r="K117" s="89">
        <v>1367</v>
      </c>
      <c r="L117" s="90" t="s">
        <v>64</v>
      </c>
      <c r="M117" s="74">
        <f t="shared" si="6"/>
        <v>0.13669999999999999</v>
      </c>
      <c r="N117" s="89">
        <v>1623</v>
      </c>
      <c r="O117" s="90" t="s">
        <v>64</v>
      </c>
      <c r="P117" s="74">
        <f t="shared" si="7"/>
        <v>0.1623</v>
      </c>
    </row>
    <row r="118" spans="1:16">
      <c r="B118" s="89">
        <v>400</v>
      </c>
      <c r="C118" s="90" t="s">
        <v>63</v>
      </c>
      <c r="D118" s="74">
        <f t="shared" si="10"/>
        <v>5.7142857142857148E-2</v>
      </c>
      <c r="E118" s="91">
        <v>2.0819999999999999</v>
      </c>
      <c r="F118" s="92">
        <v>2.128E-2</v>
      </c>
      <c r="G118" s="88">
        <f t="shared" si="8"/>
        <v>2.1032799999999998</v>
      </c>
      <c r="H118" s="89">
        <v>1.01</v>
      </c>
      <c r="I118" s="93" t="s">
        <v>66</v>
      </c>
      <c r="J118" s="76">
        <f t="shared" ref="J118:J171" si="11">H118</f>
        <v>1.01</v>
      </c>
      <c r="K118" s="89">
        <v>1383</v>
      </c>
      <c r="L118" s="90" t="s">
        <v>64</v>
      </c>
      <c r="M118" s="74">
        <f t="shared" si="6"/>
        <v>0.13830000000000001</v>
      </c>
      <c r="N118" s="89">
        <v>1655</v>
      </c>
      <c r="O118" s="90" t="s">
        <v>64</v>
      </c>
      <c r="P118" s="74">
        <f t="shared" si="7"/>
        <v>0.16550000000000001</v>
      </c>
    </row>
    <row r="119" spans="1:16">
      <c r="B119" s="89">
        <v>450</v>
      </c>
      <c r="C119" s="90" t="s">
        <v>63</v>
      </c>
      <c r="D119" s="74">
        <f t="shared" si="10"/>
        <v>6.4285714285714293E-2</v>
      </c>
      <c r="E119" s="91">
        <v>2.2000000000000002</v>
      </c>
      <c r="F119" s="92">
        <v>1.9460000000000002E-2</v>
      </c>
      <c r="G119" s="88">
        <f t="shared" si="8"/>
        <v>2.2194600000000002</v>
      </c>
      <c r="H119" s="89">
        <v>1.1000000000000001</v>
      </c>
      <c r="I119" s="90" t="s">
        <v>66</v>
      </c>
      <c r="J119" s="76">
        <f t="shared" si="11"/>
        <v>1.1000000000000001</v>
      </c>
      <c r="K119" s="89">
        <v>1415</v>
      </c>
      <c r="L119" s="90" t="s">
        <v>64</v>
      </c>
      <c r="M119" s="74">
        <f t="shared" si="6"/>
        <v>0.14150000000000001</v>
      </c>
      <c r="N119" s="89">
        <v>1714</v>
      </c>
      <c r="O119" s="90" t="s">
        <v>64</v>
      </c>
      <c r="P119" s="74">
        <f t="shared" si="7"/>
        <v>0.1714</v>
      </c>
    </row>
    <row r="120" spans="1:16">
      <c r="B120" s="89">
        <v>500</v>
      </c>
      <c r="C120" s="90" t="s">
        <v>63</v>
      </c>
      <c r="D120" s="74">
        <f t="shared" si="10"/>
        <v>7.1428571428571425E-2</v>
      </c>
      <c r="E120" s="91">
        <v>2.306</v>
      </c>
      <c r="F120" s="92">
        <v>1.7950000000000001E-2</v>
      </c>
      <c r="G120" s="88">
        <f t="shared" si="8"/>
        <v>2.32395</v>
      </c>
      <c r="H120" s="89">
        <v>1.18</v>
      </c>
      <c r="I120" s="90" t="s">
        <v>66</v>
      </c>
      <c r="J120" s="76">
        <f t="shared" si="11"/>
        <v>1.18</v>
      </c>
      <c r="K120" s="89">
        <v>1442</v>
      </c>
      <c r="L120" s="90" t="s">
        <v>64</v>
      </c>
      <c r="M120" s="74">
        <f t="shared" si="6"/>
        <v>0.14419999999999999</v>
      </c>
      <c r="N120" s="89">
        <v>1765</v>
      </c>
      <c r="O120" s="90" t="s">
        <v>64</v>
      </c>
      <c r="P120" s="74">
        <f t="shared" si="7"/>
        <v>0.17649999999999999</v>
      </c>
    </row>
    <row r="121" spans="1:16">
      <c r="B121" s="89">
        <v>550</v>
      </c>
      <c r="C121" s="90" t="s">
        <v>63</v>
      </c>
      <c r="D121" s="74">
        <f t="shared" si="10"/>
        <v>7.8571428571428584E-2</v>
      </c>
      <c r="E121" s="91">
        <v>2.4009999999999998</v>
      </c>
      <c r="F121" s="92">
        <v>1.668E-2</v>
      </c>
      <c r="G121" s="88">
        <f t="shared" si="8"/>
        <v>2.4176799999999998</v>
      </c>
      <c r="H121" s="89">
        <v>1.25</v>
      </c>
      <c r="I121" s="90" t="s">
        <v>66</v>
      </c>
      <c r="J121" s="76">
        <f t="shared" si="11"/>
        <v>1.25</v>
      </c>
      <c r="K121" s="89">
        <v>1466</v>
      </c>
      <c r="L121" s="90" t="s">
        <v>64</v>
      </c>
      <c r="M121" s="74">
        <f t="shared" si="6"/>
        <v>0.14660000000000001</v>
      </c>
      <c r="N121" s="89">
        <v>1812</v>
      </c>
      <c r="O121" s="90" t="s">
        <v>64</v>
      </c>
      <c r="P121" s="74">
        <f t="shared" si="7"/>
        <v>0.1812</v>
      </c>
    </row>
    <row r="122" spans="1:16">
      <c r="B122" s="89">
        <v>600</v>
      </c>
      <c r="C122" s="90" t="s">
        <v>63</v>
      </c>
      <c r="D122" s="74">
        <f t="shared" si="10"/>
        <v>8.5714285714285715E-2</v>
      </c>
      <c r="E122" s="91">
        <v>2.4860000000000002</v>
      </c>
      <c r="F122" s="92">
        <v>1.559E-2</v>
      </c>
      <c r="G122" s="88">
        <f t="shared" si="8"/>
        <v>2.5015900000000002</v>
      </c>
      <c r="H122" s="89">
        <v>1.33</v>
      </c>
      <c r="I122" s="90" t="s">
        <v>66</v>
      </c>
      <c r="J122" s="76">
        <f t="shared" si="11"/>
        <v>1.33</v>
      </c>
      <c r="K122" s="89">
        <v>1488</v>
      </c>
      <c r="L122" s="90" t="s">
        <v>64</v>
      </c>
      <c r="M122" s="74">
        <f t="shared" si="6"/>
        <v>0.14879999999999999</v>
      </c>
      <c r="N122" s="89">
        <v>1854</v>
      </c>
      <c r="O122" s="90" t="s">
        <v>64</v>
      </c>
      <c r="P122" s="74">
        <f t="shared" si="7"/>
        <v>0.18540000000000001</v>
      </c>
    </row>
    <row r="123" spans="1:16">
      <c r="B123" s="89">
        <v>650</v>
      </c>
      <c r="C123" s="90" t="s">
        <v>63</v>
      </c>
      <c r="D123" s="74">
        <f t="shared" si="10"/>
        <v>9.285714285714286E-2</v>
      </c>
      <c r="E123" s="91">
        <v>2.5609999999999999</v>
      </c>
      <c r="F123" s="92">
        <v>1.465E-2</v>
      </c>
      <c r="G123" s="88">
        <f t="shared" si="8"/>
        <v>2.57565</v>
      </c>
      <c r="H123" s="89">
        <v>1.4</v>
      </c>
      <c r="I123" s="90" t="s">
        <v>66</v>
      </c>
      <c r="J123" s="76">
        <f t="shared" si="11"/>
        <v>1.4</v>
      </c>
      <c r="K123" s="89">
        <v>1507</v>
      </c>
      <c r="L123" s="90" t="s">
        <v>64</v>
      </c>
      <c r="M123" s="74">
        <f t="shared" si="6"/>
        <v>0.1507</v>
      </c>
      <c r="N123" s="89">
        <v>1892</v>
      </c>
      <c r="O123" s="90" t="s">
        <v>64</v>
      </c>
      <c r="P123" s="74">
        <f t="shared" si="7"/>
        <v>0.18919999999999998</v>
      </c>
    </row>
    <row r="124" spans="1:16">
      <c r="B124" s="89">
        <v>700</v>
      </c>
      <c r="C124" s="90" t="s">
        <v>63</v>
      </c>
      <c r="D124" s="74">
        <f t="shared" si="10"/>
        <v>9.9999999999999992E-2</v>
      </c>
      <c r="E124" s="91">
        <v>2.629</v>
      </c>
      <c r="F124" s="92">
        <v>1.3820000000000001E-2</v>
      </c>
      <c r="G124" s="88">
        <f t="shared" si="8"/>
        <v>2.6428199999999999</v>
      </c>
      <c r="H124" s="89">
        <v>1.47</v>
      </c>
      <c r="I124" s="90" t="s">
        <v>66</v>
      </c>
      <c r="J124" s="76">
        <f t="shared" si="11"/>
        <v>1.47</v>
      </c>
      <c r="K124" s="89">
        <v>1525</v>
      </c>
      <c r="L124" s="90" t="s">
        <v>64</v>
      </c>
      <c r="M124" s="74">
        <f t="shared" si="6"/>
        <v>0.1525</v>
      </c>
      <c r="N124" s="89">
        <v>1928</v>
      </c>
      <c r="O124" s="90" t="s">
        <v>64</v>
      </c>
      <c r="P124" s="74">
        <f t="shared" si="7"/>
        <v>0.1928</v>
      </c>
    </row>
    <row r="125" spans="1:16">
      <c r="B125" s="77">
        <v>800</v>
      </c>
      <c r="C125" s="79" t="s">
        <v>63</v>
      </c>
      <c r="D125" s="74">
        <f t="shared" si="10"/>
        <v>0.1142857142857143</v>
      </c>
      <c r="E125" s="91">
        <v>2.742</v>
      </c>
      <c r="F125" s="92">
        <v>1.244E-2</v>
      </c>
      <c r="G125" s="88">
        <f t="shared" si="8"/>
        <v>2.7544399999999998</v>
      </c>
      <c r="H125" s="89">
        <v>1.6</v>
      </c>
      <c r="I125" s="90" t="s">
        <v>66</v>
      </c>
      <c r="J125" s="76">
        <f t="shared" si="11"/>
        <v>1.6</v>
      </c>
      <c r="K125" s="89">
        <v>1562</v>
      </c>
      <c r="L125" s="90" t="s">
        <v>64</v>
      </c>
      <c r="M125" s="74">
        <f t="shared" si="6"/>
        <v>0.15620000000000001</v>
      </c>
      <c r="N125" s="89">
        <v>1992</v>
      </c>
      <c r="O125" s="90" t="s">
        <v>64</v>
      </c>
      <c r="P125" s="74">
        <f t="shared" si="7"/>
        <v>0.19919999999999999</v>
      </c>
    </row>
    <row r="126" spans="1:16">
      <c r="B126" s="77">
        <v>900</v>
      </c>
      <c r="C126" s="79" t="s">
        <v>63</v>
      </c>
      <c r="D126" s="74">
        <f t="shared" si="10"/>
        <v>0.12857142857142859</v>
      </c>
      <c r="E126" s="91">
        <v>2.831</v>
      </c>
      <c r="F126" s="92">
        <v>1.133E-2</v>
      </c>
      <c r="G126" s="88">
        <f t="shared" si="8"/>
        <v>2.84233</v>
      </c>
      <c r="H126" s="77">
        <v>1.73</v>
      </c>
      <c r="I126" s="79" t="s">
        <v>66</v>
      </c>
      <c r="J126" s="76">
        <f t="shared" si="11"/>
        <v>1.73</v>
      </c>
      <c r="K126" s="77">
        <v>1595</v>
      </c>
      <c r="L126" s="79" t="s">
        <v>64</v>
      </c>
      <c r="M126" s="74">
        <f t="shared" si="6"/>
        <v>0.1595</v>
      </c>
      <c r="N126" s="77">
        <v>2049</v>
      </c>
      <c r="O126" s="79" t="s">
        <v>64</v>
      </c>
      <c r="P126" s="74">
        <f t="shared" si="7"/>
        <v>0.2049</v>
      </c>
    </row>
    <row r="127" spans="1:16">
      <c r="B127" s="77">
        <v>1</v>
      </c>
      <c r="C127" s="78" t="s">
        <v>65</v>
      </c>
      <c r="D127" s="74">
        <f t="shared" ref="D127:D190" si="12">B127/$C$5</f>
        <v>0.14285714285714285</v>
      </c>
      <c r="E127" s="91">
        <v>2.9</v>
      </c>
      <c r="F127" s="92">
        <v>1.042E-2</v>
      </c>
      <c r="G127" s="88">
        <f t="shared" si="8"/>
        <v>2.9104199999999998</v>
      </c>
      <c r="H127" s="77">
        <v>1.86</v>
      </c>
      <c r="I127" s="79" t="s">
        <v>66</v>
      </c>
      <c r="J127" s="76">
        <f t="shared" si="11"/>
        <v>1.86</v>
      </c>
      <c r="K127" s="77">
        <v>1624</v>
      </c>
      <c r="L127" s="79" t="s">
        <v>64</v>
      </c>
      <c r="M127" s="74">
        <f t="shared" si="6"/>
        <v>0.16240000000000002</v>
      </c>
      <c r="N127" s="77">
        <v>2101</v>
      </c>
      <c r="O127" s="79" t="s">
        <v>64</v>
      </c>
      <c r="P127" s="74">
        <f t="shared" si="7"/>
        <v>0.21010000000000001</v>
      </c>
    </row>
    <row r="128" spans="1:16">
      <c r="A128" s="94"/>
      <c r="B128" s="89">
        <v>1.1000000000000001</v>
      </c>
      <c r="C128" s="90" t="s">
        <v>65</v>
      </c>
      <c r="D128" s="74">
        <f t="shared" si="12"/>
        <v>0.15714285714285717</v>
      </c>
      <c r="E128" s="91">
        <v>2.9529999999999998</v>
      </c>
      <c r="F128" s="92">
        <v>9.6489999999999996E-3</v>
      </c>
      <c r="G128" s="88">
        <f t="shared" si="8"/>
        <v>2.9626489999999999</v>
      </c>
      <c r="H128" s="89">
        <v>1.99</v>
      </c>
      <c r="I128" s="90" t="s">
        <v>66</v>
      </c>
      <c r="J128" s="76">
        <f t="shared" si="11"/>
        <v>1.99</v>
      </c>
      <c r="K128" s="77">
        <v>1651</v>
      </c>
      <c r="L128" s="79" t="s">
        <v>64</v>
      </c>
      <c r="M128" s="74">
        <f t="shared" si="6"/>
        <v>0.1651</v>
      </c>
      <c r="N128" s="77">
        <v>2148</v>
      </c>
      <c r="O128" s="79" t="s">
        <v>64</v>
      </c>
      <c r="P128" s="74">
        <f t="shared" si="7"/>
        <v>0.21480000000000002</v>
      </c>
    </row>
    <row r="129" spans="1:16">
      <c r="A129" s="94"/>
      <c r="B129" s="89">
        <v>1.2</v>
      </c>
      <c r="C129" s="90" t="s">
        <v>65</v>
      </c>
      <c r="D129" s="74">
        <f t="shared" si="12"/>
        <v>0.17142857142857143</v>
      </c>
      <c r="E129" s="91">
        <v>2.992</v>
      </c>
      <c r="F129" s="92">
        <v>8.9960000000000005E-3</v>
      </c>
      <c r="G129" s="88">
        <f t="shared" si="8"/>
        <v>3.0009959999999998</v>
      </c>
      <c r="H129" s="89">
        <v>2.11</v>
      </c>
      <c r="I129" s="90" t="s">
        <v>66</v>
      </c>
      <c r="J129" s="76">
        <f t="shared" si="11"/>
        <v>2.11</v>
      </c>
      <c r="K129" s="77">
        <v>1676</v>
      </c>
      <c r="L129" s="79" t="s">
        <v>64</v>
      </c>
      <c r="M129" s="74">
        <f t="shared" si="6"/>
        <v>0.1676</v>
      </c>
      <c r="N129" s="77">
        <v>2192</v>
      </c>
      <c r="O129" s="79" t="s">
        <v>64</v>
      </c>
      <c r="P129" s="74">
        <f t="shared" si="7"/>
        <v>0.21920000000000001</v>
      </c>
    </row>
    <row r="130" spans="1:16">
      <c r="A130" s="94"/>
      <c r="B130" s="89">
        <v>1.3</v>
      </c>
      <c r="C130" s="90" t="s">
        <v>65</v>
      </c>
      <c r="D130" s="74">
        <f t="shared" si="12"/>
        <v>0.18571428571428572</v>
      </c>
      <c r="E130" s="91">
        <v>3.0219999999999998</v>
      </c>
      <c r="F130" s="92">
        <v>8.4320000000000003E-3</v>
      </c>
      <c r="G130" s="88">
        <f t="shared" si="8"/>
        <v>3.0304319999999998</v>
      </c>
      <c r="H130" s="89">
        <v>2.23</v>
      </c>
      <c r="I130" s="90" t="s">
        <v>66</v>
      </c>
      <c r="J130" s="76">
        <f t="shared" si="11"/>
        <v>2.23</v>
      </c>
      <c r="K130" s="77">
        <v>1699</v>
      </c>
      <c r="L130" s="79" t="s">
        <v>64</v>
      </c>
      <c r="M130" s="74">
        <f t="shared" si="6"/>
        <v>0.1699</v>
      </c>
      <c r="N130" s="77">
        <v>2233</v>
      </c>
      <c r="O130" s="79" t="s">
        <v>64</v>
      </c>
      <c r="P130" s="74">
        <f t="shared" si="7"/>
        <v>0.2233</v>
      </c>
    </row>
    <row r="131" spans="1:16">
      <c r="A131" s="94"/>
      <c r="B131" s="89">
        <v>1.4</v>
      </c>
      <c r="C131" s="90" t="s">
        <v>65</v>
      </c>
      <c r="D131" s="74">
        <f t="shared" si="12"/>
        <v>0.19999999999999998</v>
      </c>
      <c r="E131" s="91">
        <v>3.0419999999999998</v>
      </c>
      <c r="F131" s="92">
        <v>7.9399999999999991E-3</v>
      </c>
      <c r="G131" s="88">
        <f t="shared" si="8"/>
        <v>3.0499399999999999</v>
      </c>
      <c r="H131" s="89">
        <v>2.35</v>
      </c>
      <c r="I131" s="90" t="s">
        <v>66</v>
      </c>
      <c r="J131" s="76">
        <f t="shared" si="11"/>
        <v>2.35</v>
      </c>
      <c r="K131" s="77">
        <v>1721</v>
      </c>
      <c r="L131" s="79" t="s">
        <v>64</v>
      </c>
      <c r="M131" s="74">
        <f t="shared" si="6"/>
        <v>0.1721</v>
      </c>
      <c r="N131" s="77">
        <v>2272</v>
      </c>
      <c r="O131" s="79" t="s">
        <v>64</v>
      </c>
      <c r="P131" s="74">
        <f t="shared" si="7"/>
        <v>0.22719999999999999</v>
      </c>
    </row>
    <row r="132" spans="1:16">
      <c r="A132" s="94"/>
      <c r="B132" s="89">
        <v>1.5</v>
      </c>
      <c r="C132" s="90" t="s">
        <v>65</v>
      </c>
      <c r="D132" s="74">
        <f t="shared" si="12"/>
        <v>0.21428571428571427</v>
      </c>
      <c r="E132" s="91">
        <v>3.0550000000000002</v>
      </c>
      <c r="F132" s="92">
        <v>7.5059999999999997E-3</v>
      </c>
      <c r="G132" s="88">
        <f t="shared" si="8"/>
        <v>3.062506</v>
      </c>
      <c r="H132" s="89">
        <v>2.4700000000000002</v>
      </c>
      <c r="I132" s="90" t="s">
        <v>66</v>
      </c>
      <c r="J132" s="76">
        <f t="shared" si="11"/>
        <v>2.4700000000000002</v>
      </c>
      <c r="K132" s="77">
        <v>1743</v>
      </c>
      <c r="L132" s="79" t="s">
        <v>64</v>
      </c>
      <c r="M132" s="74">
        <f t="shared" si="6"/>
        <v>0.17430000000000001</v>
      </c>
      <c r="N132" s="77">
        <v>2309</v>
      </c>
      <c r="O132" s="79" t="s">
        <v>64</v>
      </c>
      <c r="P132" s="74">
        <f t="shared" si="7"/>
        <v>0.23090000000000002</v>
      </c>
    </row>
    <row r="133" spans="1:16">
      <c r="A133" s="94"/>
      <c r="B133" s="89">
        <v>1.6</v>
      </c>
      <c r="C133" s="90" t="s">
        <v>65</v>
      </c>
      <c r="D133" s="74">
        <f t="shared" si="12"/>
        <v>0.22857142857142859</v>
      </c>
      <c r="E133" s="91">
        <v>3.0630000000000002</v>
      </c>
      <c r="F133" s="92">
        <v>7.1209999999999997E-3</v>
      </c>
      <c r="G133" s="88">
        <f t="shared" si="8"/>
        <v>3.0701210000000003</v>
      </c>
      <c r="H133" s="89">
        <v>2.59</v>
      </c>
      <c r="I133" s="90" t="s">
        <v>66</v>
      </c>
      <c r="J133" s="76">
        <f t="shared" si="11"/>
        <v>2.59</v>
      </c>
      <c r="K133" s="77">
        <v>1763</v>
      </c>
      <c r="L133" s="79" t="s">
        <v>64</v>
      </c>
      <c r="M133" s="74">
        <f t="shared" si="6"/>
        <v>0.17629999999999998</v>
      </c>
      <c r="N133" s="77">
        <v>2344</v>
      </c>
      <c r="O133" s="79" t="s">
        <v>64</v>
      </c>
      <c r="P133" s="74">
        <f t="shared" si="7"/>
        <v>0.2344</v>
      </c>
    </row>
    <row r="134" spans="1:16">
      <c r="A134" s="94"/>
      <c r="B134" s="89">
        <v>1.7</v>
      </c>
      <c r="C134" s="90" t="s">
        <v>65</v>
      </c>
      <c r="D134" s="74">
        <f t="shared" si="12"/>
        <v>0.24285714285714285</v>
      </c>
      <c r="E134" s="91">
        <v>3.0659999999999998</v>
      </c>
      <c r="F134" s="92">
        <v>6.7759999999999999E-3</v>
      </c>
      <c r="G134" s="88">
        <f t="shared" si="8"/>
        <v>3.0727759999999997</v>
      </c>
      <c r="H134" s="89">
        <v>2.71</v>
      </c>
      <c r="I134" s="90" t="s">
        <v>66</v>
      </c>
      <c r="J134" s="76">
        <f t="shared" si="11"/>
        <v>2.71</v>
      </c>
      <c r="K134" s="77">
        <v>1783</v>
      </c>
      <c r="L134" s="79" t="s">
        <v>64</v>
      </c>
      <c r="M134" s="74">
        <f t="shared" si="6"/>
        <v>0.17829999999999999</v>
      </c>
      <c r="N134" s="77">
        <v>2379</v>
      </c>
      <c r="O134" s="79" t="s">
        <v>64</v>
      </c>
      <c r="P134" s="74">
        <f t="shared" si="7"/>
        <v>0.2379</v>
      </c>
    </row>
    <row r="135" spans="1:16">
      <c r="A135" s="94"/>
      <c r="B135" s="89">
        <v>1.8</v>
      </c>
      <c r="C135" s="90" t="s">
        <v>65</v>
      </c>
      <c r="D135" s="74">
        <f t="shared" si="12"/>
        <v>0.25714285714285717</v>
      </c>
      <c r="E135" s="91">
        <v>3.0649999999999999</v>
      </c>
      <c r="F135" s="92">
        <v>6.4650000000000003E-3</v>
      </c>
      <c r="G135" s="88">
        <f t="shared" si="8"/>
        <v>3.0714649999999999</v>
      </c>
      <c r="H135" s="89">
        <v>2.83</v>
      </c>
      <c r="I135" s="90" t="s">
        <v>66</v>
      </c>
      <c r="J135" s="76">
        <f t="shared" si="11"/>
        <v>2.83</v>
      </c>
      <c r="K135" s="77">
        <v>1802</v>
      </c>
      <c r="L135" s="79" t="s">
        <v>64</v>
      </c>
      <c r="M135" s="74">
        <f t="shared" si="6"/>
        <v>0.1802</v>
      </c>
      <c r="N135" s="77">
        <v>2412</v>
      </c>
      <c r="O135" s="79" t="s">
        <v>64</v>
      </c>
      <c r="P135" s="74">
        <f t="shared" si="7"/>
        <v>0.2412</v>
      </c>
    </row>
    <row r="136" spans="1:16">
      <c r="A136" s="94"/>
      <c r="B136" s="89">
        <v>2</v>
      </c>
      <c r="C136" s="90" t="s">
        <v>65</v>
      </c>
      <c r="D136" s="74">
        <f t="shared" si="12"/>
        <v>0.2857142857142857</v>
      </c>
      <c r="E136" s="91">
        <v>3.0539999999999998</v>
      </c>
      <c r="F136" s="92">
        <v>5.9280000000000001E-3</v>
      </c>
      <c r="G136" s="88">
        <f t="shared" si="8"/>
        <v>3.0599279999999998</v>
      </c>
      <c r="H136" s="89">
        <v>3.07</v>
      </c>
      <c r="I136" s="90" t="s">
        <v>66</v>
      </c>
      <c r="J136" s="76">
        <f t="shared" si="11"/>
        <v>3.07</v>
      </c>
      <c r="K136" s="77">
        <v>1855</v>
      </c>
      <c r="L136" s="79" t="s">
        <v>64</v>
      </c>
      <c r="M136" s="74">
        <f t="shared" si="6"/>
        <v>0.1855</v>
      </c>
      <c r="N136" s="77">
        <v>2476</v>
      </c>
      <c r="O136" s="79" t="s">
        <v>64</v>
      </c>
      <c r="P136" s="74">
        <f t="shared" si="7"/>
        <v>0.24759999999999999</v>
      </c>
    </row>
    <row r="137" spans="1:16">
      <c r="A137" s="94"/>
      <c r="B137" s="89">
        <v>2.25</v>
      </c>
      <c r="C137" s="90" t="s">
        <v>65</v>
      </c>
      <c r="D137" s="74">
        <f t="shared" si="12"/>
        <v>0.32142857142857145</v>
      </c>
      <c r="E137" s="91">
        <v>3.0289999999999999</v>
      </c>
      <c r="F137" s="92">
        <v>5.378E-3</v>
      </c>
      <c r="G137" s="88">
        <f t="shared" si="8"/>
        <v>3.0343779999999998</v>
      </c>
      <c r="H137" s="89">
        <v>3.37</v>
      </c>
      <c r="I137" s="90" t="s">
        <v>66</v>
      </c>
      <c r="J137" s="76">
        <f t="shared" si="11"/>
        <v>3.37</v>
      </c>
      <c r="K137" s="77">
        <v>1928</v>
      </c>
      <c r="L137" s="79" t="s">
        <v>64</v>
      </c>
      <c r="M137" s="74">
        <f t="shared" si="6"/>
        <v>0.1928</v>
      </c>
      <c r="N137" s="77">
        <v>2551</v>
      </c>
      <c r="O137" s="79" t="s">
        <v>64</v>
      </c>
      <c r="P137" s="74">
        <f t="shared" si="7"/>
        <v>0.25509999999999999</v>
      </c>
    </row>
    <row r="138" spans="1:16">
      <c r="A138" s="94"/>
      <c r="B138" s="89">
        <v>2.5</v>
      </c>
      <c r="C138" s="90" t="s">
        <v>65</v>
      </c>
      <c r="D138" s="74">
        <f t="shared" si="12"/>
        <v>0.35714285714285715</v>
      </c>
      <c r="E138" s="91">
        <v>2.996</v>
      </c>
      <c r="F138" s="92">
        <v>4.9280000000000001E-3</v>
      </c>
      <c r="G138" s="88">
        <f t="shared" si="8"/>
        <v>3.000928</v>
      </c>
      <c r="H138" s="89">
        <v>3.68</v>
      </c>
      <c r="I138" s="90" t="s">
        <v>66</v>
      </c>
      <c r="J138" s="76">
        <f t="shared" si="11"/>
        <v>3.68</v>
      </c>
      <c r="K138" s="77">
        <v>1999</v>
      </c>
      <c r="L138" s="79" t="s">
        <v>64</v>
      </c>
      <c r="M138" s="74">
        <f t="shared" si="6"/>
        <v>0.19990000000000002</v>
      </c>
      <c r="N138" s="77">
        <v>2624</v>
      </c>
      <c r="O138" s="79" t="s">
        <v>64</v>
      </c>
      <c r="P138" s="74">
        <f t="shared" si="7"/>
        <v>0.26240000000000002</v>
      </c>
    </row>
    <row r="139" spans="1:16">
      <c r="A139" s="94"/>
      <c r="B139" s="89">
        <v>2.75</v>
      </c>
      <c r="C139" s="90" t="s">
        <v>65</v>
      </c>
      <c r="D139" s="74">
        <f t="shared" si="12"/>
        <v>0.39285714285714285</v>
      </c>
      <c r="E139" s="91">
        <v>2.9590000000000001</v>
      </c>
      <c r="F139" s="92">
        <v>4.5519999999999996E-3</v>
      </c>
      <c r="G139" s="88">
        <f t="shared" si="8"/>
        <v>2.963552</v>
      </c>
      <c r="H139" s="89">
        <v>3.99</v>
      </c>
      <c r="I139" s="90" t="s">
        <v>66</v>
      </c>
      <c r="J139" s="76">
        <f t="shared" si="11"/>
        <v>3.99</v>
      </c>
      <c r="K139" s="77">
        <v>2068</v>
      </c>
      <c r="L139" s="79" t="s">
        <v>64</v>
      </c>
      <c r="M139" s="74">
        <f t="shared" si="6"/>
        <v>0.20680000000000001</v>
      </c>
      <c r="N139" s="77">
        <v>2695</v>
      </c>
      <c r="O139" s="79" t="s">
        <v>64</v>
      </c>
      <c r="P139" s="74">
        <f t="shared" si="7"/>
        <v>0.26949999999999996</v>
      </c>
    </row>
    <row r="140" spans="1:16">
      <c r="A140" s="94"/>
      <c r="B140" s="89">
        <v>3</v>
      </c>
      <c r="C140" s="95" t="s">
        <v>65</v>
      </c>
      <c r="D140" s="74">
        <f t="shared" si="12"/>
        <v>0.42857142857142855</v>
      </c>
      <c r="E140" s="91">
        <v>2.919</v>
      </c>
      <c r="F140" s="92">
        <v>4.2329999999999998E-3</v>
      </c>
      <c r="G140" s="88">
        <f t="shared" si="8"/>
        <v>2.9232330000000002</v>
      </c>
      <c r="H140" s="89">
        <v>4.3</v>
      </c>
      <c r="I140" s="90" t="s">
        <v>66</v>
      </c>
      <c r="J140" s="76">
        <f t="shared" si="11"/>
        <v>4.3</v>
      </c>
      <c r="K140" s="77">
        <v>2136</v>
      </c>
      <c r="L140" s="79" t="s">
        <v>64</v>
      </c>
      <c r="M140" s="74">
        <f t="shared" si="6"/>
        <v>0.21360000000000001</v>
      </c>
      <c r="N140" s="77">
        <v>2763</v>
      </c>
      <c r="O140" s="79" t="s">
        <v>64</v>
      </c>
      <c r="P140" s="74">
        <f t="shared" si="7"/>
        <v>0.27629999999999999</v>
      </c>
    </row>
    <row r="141" spans="1:16">
      <c r="B141" s="89">
        <v>3.25</v>
      </c>
      <c r="C141" s="79" t="s">
        <v>65</v>
      </c>
      <c r="D141" s="74">
        <f t="shared" si="12"/>
        <v>0.4642857142857143</v>
      </c>
      <c r="E141" s="91">
        <v>2.8780000000000001</v>
      </c>
      <c r="F141" s="92">
        <v>3.9589999999999998E-3</v>
      </c>
      <c r="G141" s="88">
        <f t="shared" si="8"/>
        <v>2.8819590000000002</v>
      </c>
      <c r="H141" s="77">
        <v>4.62</v>
      </c>
      <c r="I141" s="79" t="s">
        <v>66</v>
      </c>
      <c r="J141" s="76">
        <f t="shared" si="11"/>
        <v>4.62</v>
      </c>
      <c r="K141" s="77">
        <v>2203</v>
      </c>
      <c r="L141" s="79" t="s">
        <v>64</v>
      </c>
      <c r="M141" s="74">
        <f t="shared" si="6"/>
        <v>0.2203</v>
      </c>
      <c r="N141" s="77">
        <v>2831</v>
      </c>
      <c r="O141" s="79" t="s">
        <v>64</v>
      </c>
      <c r="P141" s="74">
        <f t="shared" si="7"/>
        <v>0.28310000000000002</v>
      </c>
    </row>
    <row r="142" spans="1:16">
      <c r="B142" s="89">
        <v>3.5</v>
      </c>
      <c r="C142" s="79" t="s">
        <v>65</v>
      </c>
      <c r="D142" s="74">
        <f t="shared" si="12"/>
        <v>0.5</v>
      </c>
      <c r="E142" s="91">
        <v>2.8380000000000001</v>
      </c>
      <c r="F142" s="92">
        <v>3.7200000000000002E-3</v>
      </c>
      <c r="G142" s="88">
        <f t="shared" si="8"/>
        <v>2.84172</v>
      </c>
      <c r="H142" s="77">
        <v>4.9400000000000004</v>
      </c>
      <c r="I142" s="79" t="s">
        <v>66</v>
      </c>
      <c r="J142" s="76">
        <f t="shared" si="11"/>
        <v>4.9400000000000004</v>
      </c>
      <c r="K142" s="77">
        <v>2270</v>
      </c>
      <c r="L142" s="79" t="s">
        <v>64</v>
      </c>
      <c r="M142" s="74">
        <f t="shared" si="6"/>
        <v>0.22700000000000001</v>
      </c>
      <c r="N142" s="77">
        <v>2898</v>
      </c>
      <c r="O142" s="79" t="s">
        <v>64</v>
      </c>
      <c r="P142" s="74">
        <f t="shared" si="7"/>
        <v>0.2898</v>
      </c>
    </row>
    <row r="143" spans="1:16">
      <c r="B143" s="89">
        <v>3.75</v>
      </c>
      <c r="C143" s="79" t="s">
        <v>65</v>
      </c>
      <c r="D143" s="74">
        <f t="shared" si="12"/>
        <v>0.5357142857142857</v>
      </c>
      <c r="E143" s="91">
        <v>2.7970000000000002</v>
      </c>
      <c r="F143" s="92">
        <v>3.5100000000000001E-3</v>
      </c>
      <c r="G143" s="88">
        <f t="shared" si="8"/>
        <v>2.8005100000000001</v>
      </c>
      <c r="H143" s="77">
        <v>5.27</v>
      </c>
      <c r="I143" s="79" t="s">
        <v>66</v>
      </c>
      <c r="J143" s="76">
        <f t="shared" si="11"/>
        <v>5.27</v>
      </c>
      <c r="K143" s="77">
        <v>2336</v>
      </c>
      <c r="L143" s="79" t="s">
        <v>64</v>
      </c>
      <c r="M143" s="74">
        <f t="shared" si="6"/>
        <v>0.23359999999999997</v>
      </c>
      <c r="N143" s="77">
        <v>2964</v>
      </c>
      <c r="O143" s="79" t="s">
        <v>64</v>
      </c>
      <c r="P143" s="74">
        <f t="shared" si="7"/>
        <v>0.2964</v>
      </c>
    </row>
    <row r="144" spans="1:16">
      <c r="B144" s="89">
        <v>4</v>
      </c>
      <c r="C144" s="79" t="s">
        <v>65</v>
      </c>
      <c r="D144" s="74">
        <f t="shared" si="12"/>
        <v>0.5714285714285714</v>
      </c>
      <c r="E144" s="91">
        <v>2.758</v>
      </c>
      <c r="F144" s="92">
        <v>3.3240000000000001E-3</v>
      </c>
      <c r="G144" s="88">
        <f t="shared" si="8"/>
        <v>2.7613240000000001</v>
      </c>
      <c r="H144" s="77">
        <v>5.6</v>
      </c>
      <c r="I144" s="79" t="s">
        <v>66</v>
      </c>
      <c r="J144" s="76">
        <f t="shared" si="11"/>
        <v>5.6</v>
      </c>
      <c r="K144" s="77">
        <v>2402</v>
      </c>
      <c r="L144" s="79" t="s">
        <v>64</v>
      </c>
      <c r="M144" s="74">
        <f t="shared" si="6"/>
        <v>0.24020000000000002</v>
      </c>
      <c r="N144" s="77">
        <v>3030</v>
      </c>
      <c r="O144" s="79" t="s">
        <v>64</v>
      </c>
      <c r="P144" s="74">
        <f t="shared" si="7"/>
        <v>0.30299999999999999</v>
      </c>
    </row>
    <row r="145" spans="2:16">
      <c r="B145" s="89">
        <v>4.5</v>
      </c>
      <c r="C145" s="79" t="s">
        <v>65</v>
      </c>
      <c r="D145" s="74">
        <f t="shared" si="12"/>
        <v>0.6428571428571429</v>
      </c>
      <c r="E145" s="91">
        <v>2.681</v>
      </c>
      <c r="F145" s="92">
        <v>3.009E-3</v>
      </c>
      <c r="G145" s="88">
        <f t="shared" si="8"/>
        <v>2.6840090000000001</v>
      </c>
      <c r="H145" s="77">
        <v>6.28</v>
      </c>
      <c r="I145" s="79" t="s">
        <v>66</v>
      </c>
      <c r="J145" s="76">
        <f t="shared" si="11"/>
        <v>6.28</v>
      </c>
      <c r="K145" s="77">
        <v>2622</v>
      </c>
      <c r="L145" s="79" t="s">
        <v>64</v>
      </c>
      <c r="M145" s="74">
        <f t="shared" si="6"/>
        <v>0.26219999999999999</v>
      </c>
      <c r="N145" s="77">
        <v>3161</v>
      </c>
      <c r="O145" s="79" t="s">
        <v>64</v>
      </c>
      <c r="P145" s="74">
        <f t="shared" si="7"/>
        <v>0.31609999999999999</v>
      </c>
    </row>
    <row r="146" spans="2:16">
      <c r="B146" s="89">
        <v>5</v>
      </c>
      <c r="C146" s="79" t="s">
        <v>65</v>
      </c>
      <c r="D146" s="74">
        <f t="shared" si="12"/>
        <v>0.7142857142857143</v>
      </c>
      <c r="E146" s="91">
        <v>2.609</v>
      </c>
      <c r="F146" s="92">
        <v>2.7520000000000001E-3</v>
      </c>
      <c r="G146" s="88">
        <f t="shared" si="8"/>
        <v>2.6117520000000001</v>
      </c>
      <c r="H146" s="77">
        <v>6.98</v>
      </c>
      <c r="I146" s="79" t="s">
        <v>66</v>
      </c>
      <c r="J146" s="76">
        <f t="shared" si="11"/>
        <v>6.98</v>
      </c>
      <c r="K146" s="77">
        <v>2836</v>
      </c>
      <c r="L146" s="79" t="s">
        <v>64</v>
      </c>
      <c r="M146" s="74">
        <f t="shared" si="6"/>
        <v>0.28359999999999996</v>
      </c>
      <c r="N146" s="77">
        <v>3292</v>
      </c>
      <c r="O146" s="79" t="s">
        <v>64</v>
      </c>
      <c r="P146" s="74">
        <f t="shared" si="7"/>
        <v>0.32919999999999999</v>
      </c>
    </row>
    <row r="147" spans="2:16">
      <c r="B147" s="89">
        <v>5.5</v>
      </c>
      <c r="C147" s="79" t="s">
        <v>65</v>
      </c>
      <c r="D147" s="74">
        <f t="shared" si="12"/>
        <v>0.7857142857142857</v>
      </c>
      <c r="E147" s="91">
        <v>2.5409999999999999</v>
      </c>
      <c r="F147" s="92">
        <v>2.5370000000000002E-3</v>
      </c>
      <c r="G147" s="88">
        <f t="shared" si="8"/>
        <v>2.5435369999999997</v>
      </c>
      <c r="H147" s="77">
        <v>7.69</v>
      </c>
      <c r="I147" s="79" t="s">
        <v>66</v>
      </c>
      <c r="J147" s="76">
        <f t="shared" si="11"/>
        <v>7.69</v>
      </c>
      <c r="K147" s="77">
        <v>3045</v>
      </c>
      <c r="L147" s="79" t="s">
        <v>64</v>
      </c>
      <c r="M147" s="74">
        <f t="shared" si="6"/>
        <v>0.30449999999999999</v>
      </c>
      <c r="N147" s="77">
        <v>3423</v>
      </c>
      <c r="O147" s="79" t="s">
        <v>64</v>
      </c>
      <c r="P147" s="74">
        <f t="shared" si="7"/>
        <v>0.34229999999999999</v>
      </c>
    </row>
    <row r="148" spans="2:16">
      <c r="B148" s="89">
        <v>6</v>
      </c>
      <c r="C148" s="79" t="s">
        <v>65</v>
      </c>
      <c r="D148" s="74">
        <f t="shared" si="12"/>
        <v>0.8571428571428571</v>
      </c>
      <c r="E148" s="91">
        <v>2.4780000000000002</v>
      </c>
      <c r="F148" s="92">
        <v>2.356E-3</v>
      </c>
      <c r="G148" s="88">
        <f t="shared" si="8"/>
        <v>2.480356</v>
      </c>
      <c r="H148" s="77">
        <v>8.43</v>
      </c>
      <c r="I148" s="79" t="s">
        <v>66</v>
      </c>
      <c r="J148" s="76">
        <f t="shared" si="11"/>
        <v>8.43</v>
      </c>
      <c r="K148" s="77">
        <v>3250</v>
      </c>
      <c r="L148" s="79" t="s">
        <v>64</v>
      </c>
      <c r="M148" s="74">
        <f t="shared" ref="M148:M160" si="13">K148/1000/10</f>
        <v>0.32500000000000001</v>
      </c>
      <c r="N148" s="77">
        <v>3556</v>
      </c>
      <c r="O148" s="79" t="s">
        <v>64</v>
      </c>
      <c r="P148" s="74">
        <f t="shared" ref="P148:P163" si="14">N148/1000/10</f>
        <v>0.35560000000000003</v>
      </c>
    </row>
    <row r="149" spans="2:16">
      <c r="B149" s="89">
        <v>6.5</v>
      </c>
      <c r="C149" s="79" t="s">
        <v>65</v>
      </c>
      <c r="D149" s="74">
        <f t="shared" si="12"/>
        <v>0.9285714285714286</v>
      </c>
      <c r="E149" s="91">
        <v>2.4169999999999998</v>
      </c>
      <c r="F149" s="92">
        <v>2.2000000000000001E-3</v>
      </c>
      <c r="G149" s="88">
        <f t="shared" ref="G149:G212" si="15">E149+F149</f>
        <v>2.4192</v>
      </c>
      <c r="H149" s="77">
        <v>9.18</v>
      </c>
      <c r="I149" s="79" t="s">
        <v>66</v>
      </c>
      <c r="J149" s="76">
        <f t="shared" si="11"/>
        <v>9.18</v>
      </c>
      <c r="K149" s="77">
        <v>3452</v>
      </c>
      <c r="L149" s="79" t="s">
        <v>64</v>
      </c>
      <c r="M149" s="74">
        <f t="shared" si="13"/>
        <v>0.34520000000000001</v>
      </c>
      <c r="N149" s="77">
        <v>3690</v>
      </c>
      <c r="O149" s="79" t="s">
        <v>64</v>
      </c>
      <c r="P149" s="74">
        <f t="shared" si="14"/>
        <v>0.36899999999999999</v>
      </c>
    </row>
    <row r="150" spans="2:16">
      <c r="B150" s="89">
        <v>7</v>
      </c>
      <c r="C150" s="79" t="s">
        <v>65</v>
      </c>
      <c r="D150" s="74">
        <f t="shared" si="12"/>
        <v>1</v>
      </c>
      <c r="E150" s="91">
        <v>2.36</v>
      </c>
      <c r="F150" s="92">
        <v>2.065E-3</v>
      </c>
      <c r="G150" s="88">
        <f t="shared" si="15"/>
        <v>2.3620649999999999</v>
      </c>
      <c r="H150" s="77">
        <v>9.9600000000000009</v>
      </c>
      <c r="I150" s="79" t="s">
        <v>66</v>
      </c>
      <c r="J150" s="76">
        <f t="shared" si="11"/>
        <v>9.9600000000000009</v>
      </c>
      <c r="K150" s="77">
        <v>3653</v>
      </c>
      <c r="L150" s="79" t="s">
        <v>64</v>
      </c>
      <c r="M150" s="74">
        <f t="shared" si="13"/>
        <v>0.36530000000000001</v>
      </c>
      <c r="N150" s="77">
        <v>3825</v>
      </c>
      <c r="O150" s="79" t="s">
        <v>64</v>
      </c>
      <c r="P150" s="74">
        <f t="shared" si="14"/>
        <v>0.38250000000000001</v>
      </c>
    </row>
    <row r="151" spans="2:16">
      <c r="B151" s="89">
        <v>8</v>
      </c>
      <c r="C151" s="79" t="s">
        <v>65</v>
      </c>
      <c r="D151" s="74">
        <f t="shared" si="12"/>
        <v>1.1428571428571428</v>
      </c>
      <c r="E151" s="91">
        <v>2.2559999999999998</v>
      </c>
      <c r="F151" s="92">
        <v>1.841E-3</v>
      </c>
      <c r="G151" s="88">
        <f t="shared" si="15"/>
        <v>2.257841</v>
      </c>
      <c r="H151" s="77">
        <v>11.56</v>
      </c>
      <c r="I151" s="79" t="s">
        <v>66</v>
      </c>
      <c r="J151" s="76">
        <f t="shared" si="11"/>
        <v>11.56</v>
      </c>
      <c r="K151" s="77">
        <v>4353</v>
      </c>
      <c r="L151" s="79" t="s">
        <v>64</v>
      </c>
      <c r="M151" s="74">
        <f t="shared" si="13"/>
        <v>0.43529999999999996</v>
      </c>
      <c r="N151" s="77">
        <v>4101</v>
      </c>
      <c r="O151" s="79" t="s">
        <v>64</v>
      </c>
      <c r="P151" s="74">
        <f t="shared" si="14"/>
        <v>0.41010000000000002</v>
      </c>
    </row>
    <row r="152" spans="2:16">
      <c r="B152" s="89">
        <v>9</v>
      </c>
      <c r="C152" s="79" t="s">
        <v>65</v>
      </c>
      <c r="D152" s="74">
        <f t="shared" si="12"/>
        <v>1.2857142857142858</v>
      </c>
      <c r="E152" s="91">
        <v>2.16</v>
      </c>
      <c r="F152" s="92">
        <v>1.6639999999999999E-3</v>
      </c>
      <c r="G152" s="88">
        <f t="shared" si="15"/>
        <v>2.161664</v>
      </c>
      <c r="H152" s="77">
        <v>13.23</v>
      </c>
      <c r="I152" s="79" t="s">
        <v>66</v>
      </c>
      <c r="J152" s="76">
        <f t="shared" si="11"/>
        <v>13.23</v>
      </c>
      <c r="K152" s="77">
        <v>5008</v>
      </c>
      <c r="L152" s="79" t="s">
        <v>64</v>
      </c>
      <c r="M152" s="74">
        <f t="shared" si="13"/>
        <v>0.50080000000000002</v>
      </c>
      <c r="N152" s="77">
        <v>4384</v>
      </c>
      <c r="O152" s="79" t="s">
        <v>64</v>
      </c>
      <c r="P152" s="74">
        <f t="shared" si="14"/>
        <v>0.43840000000000001</v>
      </c>
    </row>
    <row r="153" spans="2:16">
      <c r="B153" s="89">
        <v>10</v>
      </c>
      <c r="C153" s="79" t="s">
        <v>65</v>
      </c>
      <c r="D153" s="74">
        <f t="shared" si="12"/>
        <v>1.4285714285714286</v>
      </c>
      <c r="E153" s="91">
        <v>2.0739999999999998</v>
      </c>
      <c r="F153" s="92">
        <v>1.519E-3</v>
      </c>
      <c r="G153" s="88">
        <f t="shared" si="15"/>
        <v>2.0755189999999999</v>
      </c>
      <c r="H153" s="77">
        <v>14.98</v>
      </c>
      <c r="I153" s="79" t="s">
        <v>66</v>
      </c>
      <c r="J153" s="76">
        <f t="shared" si="11"/>
        <v>14.98</v>
      </c>
      <c r="K153" s="77">
        <v>5635</v>
      </c>
      <c r="L153" s="79" t="s">
        <v>64</v>
      </c>
      <c r="M153" s="74">
        <f t="shared" si="13"/>
        <v>0.5635</v>
      </c>
      <c r="N153" s="77">
        <v>4676</v>
      </c>
      <c r="O153" s="79" t="s">
        <v>64</v>
      </c>
      <c r="P153" s="74">
        <f t="shared" si="14"/>
        <v>0.46760000000000002</v>
      </c>
    </row>
    <row r="154" spans="2:16">
      <c r="B154" s="89">
        <v>11</v>
      </c>
      <c r="C154" s="79" t="s">
        <v>65</v>
      </c>
      <c r="D154" s="74">
        <f t="shared" si="12"/>
        <v>1.5714285714285714</v>
      </c>
      <c r="E154" s="91">
        <v>1.994</v>
      </c>
      <c r="F154" s="92">
        <v>1.3990000000000001E-3</v>
      </c>
      <c r="G154" s="88">
        <f t="shared" si="15"/>
        <v>1.9953989999999999</v>
      </c>
      <c r="H154" s="77">
        <v>16.79</v>
      </c>
      <c r="I154" s="79" t="s">
        <v>66</v>
      </c>
      <c r="J154" s="76">
        <f t="shared" si="11"/>
        <v>16.79</v>
      </c>
      <c r="K154" s="77">
        <v>6244</v>
      </c>
      <c r="L154" s="79" t="s">
        <v>64</v>
      </c>
      <c r="M154" s="74">
        <f t="shared" si="13"/>
        <v>0.62439999999999996</v>
      </c>
      <c r="N154" s="77">
        <v>4975</v>
      </c>
      <c r="O154" s="79" t="s">
        <v>64</v>
      </c>
      <c r="P154" s="74">
        <f t="shared" si="14"/>
        <v>0.49749999999999994</v>
      </c>
    </row>
    <row r="155" spans="2:16">
      <c r="B155" s="89">
        <v>12</v>
      </c>
      <c r="C155" s="79" t="s">
        <v>65</v>
      </c>
      <c r="D155" s="74">
        <f t="shared" si="12"/>
        <v>1.7142857142857142</v>
      </c>
      <c r="E155" s="91">
        <v>1.92</v>
      </c>
      <c r="F155" s="92">
        <v>1.297E-3</v>
      </c>
      <c r="G155" s="88">
        <f t="shared" si="15"/>
        <v>1.921297</v>
      </c>
      <c r="H155" s="77">
        <v>18.68</v>
      </c>
      <c r="I155" s="79" t="s">
        <v>66</v>
      </c>
      <c r="J155" s="76">
        <f t="shared" si="11"/>
        <v>18.68</v>
      </c>
      <c r="K155" s="77">
        <v>6842</v>
      </c>
      <c r="L155" s="79" t="s">
        <v>64</v>
      </c>
      <c r="M155" s="74">
        <f t="shared" si="13"/>
        <v>0.68419999999999992</v>
      </c>
      <c r="N155" s="77">
        <v>5283</v>
      </c>
      <c r="O155" s="79" t="s">
        <v>64</v>
      </c>
      <c r="P155" s="74">
        <f t="shared" si="14"/>
        <v>0.52829999999999999</v>
      </c>
    </row>
    <row r="156" spans="2:16">
      <c r="B156" s="89">
        <v>13</v>
      </c>
      <c r="C156" s="79" t="s">
        <v>65</v>
      </c>
      <c r="D156" s="74">
        <f t="shared" si="12"/>
        <v>1.8571428571428572</v>
      </c>
      <c r="E156" s="91">
        <v>1.8520000000000001</v>
      </c>
      <c r="F156" s="92">
        <v>1.2099999999999999E-3</v>
      </c>
      <c r="G156" s="88">
        <f t="shared" si="15"/>
        <v>1.85321</v>
      </c>
      <c r="H156" s="77">
        <v>20.64</v>
      </c>
      <c r="I156" s="79" t="s">
        <v>66</v>
      </c>
      <c r="J156" s="76">
        <f t="shared" si="11"/>
        <v>20.64</v>
      </c>
      <c r="K156" s="77">
        <v>7433</v>
      </c>
      <c r="L156" s="79" t="s">
        <v>64</v>
      </c>
      <c r="M156" s="74">
        <f t="shared" si="13"/>
        <v>0.74329999999999996</v>
      </c>
      <c r="N156" s="77">
        <v>5600</v>
      </c>
      <c r="O156" s="79" t="s">
        <v>64</v>
      </c>
      <c r="P156" s="74">
        <f t="shared" si="14"/>
        <v>0.55999999999999994</v>
      </c>
    </row>
    <row r="157" spans="2:16">
      <c r="B157" s="89">
        <v>14</v>
      </c>
      <c r="C157" s="79" t="s">
        <v>65</v>
      </c>
      <c r="D157" s="74">
        <f t="shared" si="12"/>
        <v>2</v>
      </c>
      <c r="E157" s="91">
        <v>1.788</v>
      </c>
      <c r="F157" s="92">
        <v>1.1349999999999999E-3</v>
      </c>
      <c r="G157" s="88">
        <f t="shared" si="15"/>
        <v>1.7891350000000001</v>
      </c>
      <c r="H157" s="77">
        <v>22.68</v>
      </c>
      <c r="I157" s="79" t="s">
        <v>66</v>
      </c>
      <c r="J157" s="76">
        <f t="shared" si="11"/>
        <v>22.68</v>
      </c>
      <c r="K157" s="77">
        <v>8020</v>
      </c>
      <c r="L157" s="79" t="s">
        <v>64</v>
      </c>
      <c r="M157" s="74">
        <f t="shared" si="13"/>
        <v>0.80199999999999994</v>
      </c>
      <c r="N157" s="77">
        <v>5926</v>
      </c>
      <c r="O157" s="79" t="s">
        <v>64</v>
      </c>
      <c r="P157" s="74">
        <f t="shared" si="14"/>
        <v>0.59260000000000002</v>
      </c>
    </row>
    <row r="158" spans="2:16">
      <c r="B158" s="89">
        <v>15</v>
      </c>
      <c r="C158" s="79" t="s">
        <v>65</v>
      </c>
      <c r="D158" s="74">
        <f t="shared" si="12"/>
        <v>2.1428571428571428</v>
      </c>
      <c r="E158" s="91">
        <v>1.728</v>
      </c>
      <c r="F158" s="92">
        <v>1.0690000000000001E-3</v>
      </c>
      <c r="G158" s="88">
        <f t="shared" si="15"/>
        <v>1.729069</v>
      </c>
      <c r="H158" s="77">
        <v>24.78</v>
      </c>
      <c r="I158" s="79" t="s">
        <v>66</v>
      </c>
      <c r="J158" s="76">
        <f t="shared" si="11"/>
        <v>24.78</v>
      </c>
      <c r="K158" s="77">
        <v>8606</v>
      </c>
      <c r="L158" s="79" t="s">
        <v>64</v>
      </c>
      <c r="M158" s="74">
        <f t="shared" si="13"/>
        <v>0.86060000000000003</v>
      </c>
      <c r="N158" s="77">
        <v>6260</v>
      </c>
      <c r="O158" s="79" t="s">
        <v>64</v>
      </c>
      <c r="P158" s="74">
        <f t="shared" si="14"/>
        <v>0.626</v>
      </c>
    </row>
    <row r="159" spans="2:16">
      <c r="B159" s="89">
        <v>16</v>
      </c>
      <c r="C159" s="79" t="s">
        <v>65</v>
      </c>
      <c r="D159" s="74">
        <f t="shared" si="12"/>
        <v>2.2857142857142856</v>
      </c>
      <c r="E159" s="91">
        <v>1.665</v>
      </c>
      <c r="F159" s="92">
        <v>1.01E-3</v>
      </c>
      <c r="G159" s="88">
        <f t="shared" si="15"/>
        <v>1.66601</v>
      </c>
      <c r="H159" s="77">
        <v>26.96</v>
      </c>
      <c r="I159" s="79" t="s">
        <v>66</v>
      </c>
      <c r="J159" s="76">
        <f t="shared" si="11"/>
        <v>26.96</v>
      </c>
      <c r="K159" s="77">
        <v>9194</v>
      </c>
      <c r="L159" s="79" t="s">
        <v>64</v>
      </c>
      <c r="M159" s="74">
        <f t="shared" si="13"/>
        <v>0.91940000000000011</v>
      </c>
      <c r="N159" s="77">
        <v>6604</v>
      </c>
      <c r="O159" s="79" t="s">
        <v>64</v>
      </c>
      <c r="P159" s="74">
        <f t="shared" si="14"/>
        <v>0.66039999999999999</v>
      </c>
    </row>
    <row r="160" spans="2:16">
      <c r="B160" s="89">
        <v>17</v>
      </c>
      <c r="C160" s="79" t="s">
        <v>65</v>
      </c>
      <c r="D160" s="74">
        <f t="shared" si="12"/>
        <v>2.4285714285714284</v>
      </c>
      <c r="E160" s="91">
        <v>1.6</v>
      </c>
      <c r="F160" s="92">
        <v>9.5819999999999998E-4</v>
      </c>
      <c r="G160" s="88">
        <f t="shared" si="15"/>
        <v>1.6009582</v>
      </c>
      <c r="H160" s="77">
        <v>29.22</v>
      </c>
      <c r="I160" s="79" t="s">
        <v>66</v>
      </c>
      <c r="J160" s="76">
        <f t="shared" si="11"/>
        <v>29.22</v>
      </c>
      <c r="K160" s="77">
        <v>9790</v>
      </c>
      <c r="L160" s="79" t="s">
        <v>64</v>
      </c>
      <c r="M160" s="74">
        <f t="shared" si="13"/>
        <v>0.97899999999999987</v>
      </c>
      <c r="N160" s="77">
        <v>6960</v>
      </c>
      <c r="O160" s="79" t="s">
        <v>64</v>
      </c>
      <c r="P160" s="74">
        <f t="shared" si="14"/>
        <v>0.69599999999999995</v>
      </c>
    </row>
    <row r="161" spans="2:16">
      <c r="B161" s="89">
        <v>18</v>
      </c>
      <c r="C161" s="79" t="s">
        <v>65</v>
      </c>
      <c r="D161" s="74">
        <f t="shared" si="12"/>
        <v>2.5714285714285716</v>
      </c>
      <c r="E161" s="91">
        <v>1.5469999999999999</v>
      </c>
      <c r="F161" s="92">
        <v>9.1149999999999998E-4</v>
      </c>
      <c r="G161" s="88">
        <f t="shared" si="15"/>
        <v>1.5479114999999999</v>
      </c>
      <c r="H161" s="77">
        <v>31.57</v>
      </c>
      <c r="I161" s="79" t="s">
        <v>66</v>
      </c>
      <c r="J161" s="76">
        <f t="shared" si="11"/>
        <v>31.57</v>
      </c>
      <c r="K161" s="77">
        <v>1.04</v>
      </c>
      <c r="L161" s="78" t="s">
        <v>66</v>
      </c>
      <c r="M161" s="74">
        <f t="shared" ref="M155:M161" si="16">K161</f>
        <v>1.04</v>
      </c>
      <c r="N161" s="77">
        <v>7327</v>
      </c>
      <c r="O161" s="79" t="s">
        <v>64</v>
      </c>
      <c r="P161" s="74">
        <f t="shared" si="14"/>
        <v>0.73270000000000002</v>
      </c>
    </row>
    <row r="162" spans="2:16">
      <c r="B162" s="89">
        <v>20</v>
      </c>
      <c r="C162" s="79" t="s">
        <v>65</v>
      </c>
      <c r="D162" s="74">
        <f t="shared" si="12"/>
        <v>2.8571428571428572</v>
      </c>
      <c r="E162" s="91">
        <v>1.4510000000000001</v>
      </c>
      <c r="F162" s="92">
        <v>8.3120000000000004E-4</v>
      </c>
      <c r="G162" s="88">
        <f t="shared" si="15"/>
        <v>1.4518312</v>
      </c>
      <c r="H162" s="77">
        <v>36.51</v>
      </c>
      <c r="I162" s="79" t="s">
        <v>66</v>
      </c>
      <c r="J162" s="76">
        <f t="shared" si="11"/>
        <v>36.51</v>
      </c>
      <c r="K162" s="77">
        <v>1.26</v>
      </c>
      <c r="L162" s="79" t="s">
        <v>66</v>
      </c>
      <c r="M162" s="74">
        <f t="shared" ref="M162:M203" si="17">K162</f>
        <v>1.26</v>
      </c>
      <c r="N162" s="77">
        <v>8094</v>
      </c>
      <c r="O162" s="79" t="s">
        <v>64</v>
      </c>
      <c r="P162" s="74">
        <f t="shared" si="14"/>
        <v>0.8093999999999999</v>
      </c>
    </row>
    <row r="163" spans="2:16">
      <c r="B163" s="89">
        <v>22.5</v>
      </c>
      <c r="C163" s="79" t="s">
        <v>65</v>
      </c>
      <c r="D163" s="74">
        <f t="shared" si="12"/>
        <v>3.2142857142857144</v>
      </c>
      <c r="E163" s="91">
        <v>1.345</v>
      </c>
      <c r="F163" s="92">
        <v>7.4960000000000001E-4</v>
      </c>
      <c r="G163" s="88">
        <f t="shared" si="15"/>
        <v>1.3457496</v>
      </c>
      <c r="H163" s="77">
        <v>43.12</v>
      </c>
      <c r="I163" s="79" t="s">
        <v>66</v>
      </c>
      <c r="J163" s="76">
        <f t="shared" si="11"/>
        <v>43.12</v>
      </c>
      <c r="K163" s="77">
        <v>1.58</v>
      </c>
      <c r="L163" s="79" t="s">
        <v>66</v>
      </c>
      <c r="M163" s="74">
        <f t="shared" si="17"/>
        <v>1.58</v>
      </c>
      <c r="N163" s="77">
        <v>9114</v>
      </c>
      <c r="O163" s="79" t="s">
        <v>64</v>
      </c>
      <c r="P163" s="74">
        <f t="shared" si="14"/>
        <v>0.9114000000000001</v>
      </c>
    </row>
    <row r="164" spans="2:16">
      <c r="B164" s="89">
        <v>25</v>
      </c>
      <c r="C164" s="79" t="s">
        <v>65</v>
      </c>
      <c r="D164" s="74">
        <f t="shared" si="12"/>
        <v>3.5714285714285716</v>
      </c>
      <c r="E164" s="91">
        <v>1.252</v>
      </c>
      <c r="F164" s="92">
        <v>6.8340000000000002E-4</v>
      </c>
      <c r="G164" s="88">
        <f t="shared" si="15"/>
        <v>1.2526834</v>
      </c>
      <c r="H164" s="77">
        <v>50.25</v>
      </c>
      <c r="I164" s="79" t="s">
        <v>66</v>
      </c>
      <c r="J164" s="76">
        <f t="shared" si="11"/>
        <v>50.25</v>
      </c>
      <c r="K164" s="77">
        <v>1.89</v>
      </c>
      <c r="L164" s="79" t="s">
        <v>66</v>
      </c>
      <c r="M164" s="76">
        <f t="shared" si="17"/>
        <v>1.89</v>
      </c>
      <c r="N164" s="77">
        <v>1.02</v>
      </c>
      <c r="O164" s="78" t="s">
        <v>66</v>
      </c>
      <c r="P164" s="74">
        <f t="shared" ref="P160:P167" si="18">N164</f>
        <v>1.02</v>
      </c>
    </row>
    <row r="165" spans="2:16">
      <c r="B165" s="89">
        <v>27.5</v>
      </c>
      <c r="C165" s="79" t="s">
        <v>65</v>
      </c>
      <c r="D165" s="74">
        <f t="shared" si="12"/>
        <v>3.9285714285714284</v>
      </c>
      <c r="E165" s="91">
        <v>1.171</v>
      </c>
      <c r="F165" s="92">
        <v>6.2839999999999999E-4</v>
      </c>
      <c r="G165" s="88">
        <f t="shared" si="15"/>
        <v>1.1716284000000001</v>
      </c>
      <c r="H165" s="77">
        <v>57.88</v>
      </c>
      <c r="I165" s="79" t="s">
        <v>66</v>
      </c>
      <c r="J165" s="76">
        <f t="shared" si="11"/>
        <v>57.88</v>
      </c>
      <c r="K165" s="77">
        <v>2.19</v>
      </c>
      <c r="L165" s="79" t="s">
        <v>66</v>
      </c>
      <c r="M165" s="76">
        <f t="shared" si="17"/>
        <v>2.19</v>
      </c>
      <c r="N165" s="77">
        <v>1.1399999999999999</v>
      </c>
      <c r="O165" s="79" t="s">
        <v>66</v>
      </c>
      <c r="P165" s="74">
        <f t="shared" si="18"/>
        <v>1.1399999999999999</v>
      </c>
    </row>
    <row r="166" spans="2:16">
      <c r="B166" s="89">
        <v>30</v>
      </c>
      <c r="C166" s="79" t="s">
        <v>65</v>
      </c>
      <c r="D166" s="74">
        <f t="shared" si="12"/>
        <v>4.2857142857142856</v>
      </c>
      <c r="E166" s="91">
        <v>1.099</v>
      </c>
      <c r="F166" s="92">
        <v>5.8200000000000005E-4</v>
      </c>
      <c r="G166" s="88">
        <f t="shared" si="15"/>
        <v>1.0995820000000001</v>
      </c>
      <c r="H166" s="77">
        <v>66.040000000000006</v>
      </c>
      <c r="I166" s="79" t="s">
        <v>66</v>
      </c>
      <c r="J166" s="76">
        <f t="shared" si="11"/>
        <v>66.040000000000006</v>
      </c>
      <c r="K166" s="77">
        <v>2.4900000000000002</v>
      </c>
      <c r="L166" s="79" t="s">
        <v>66</v>
      </c>
      <c r="M166" s="76">
        <f t="shared" si="17"/>
        <v>2.4900000000000002</v>
      </c>
      <c r="N166" s="77">
        <v>1.26</v>
      </c>
      <c r="O166" s="79" t="s">
        <v>66</v>
      </c>
      <c r="P166" s="74">
        <f t="shared" si="18"/>
        <v>1.26</v>
      </c>
    </row>
    <row r="167" spans="2:16">
      <c r="B167" s="89">
        <v>32.5</v>
      </c>
      <c r="C167" s="79" t="s">
        <v>65</v>
      </c>
      <c r="D167" s="74">
        <f t="shared" si="12"/>
        <v>4.6428571428571432</v>
      </c>
      <c r="E167" s="91">
        <v>1.034</v>
      </c>
      <c r="F167" s="92">
        <v>5.4230000000000001E-4</v>
      </c>
      <c r="G167" s="88">
        <f t="shared" si="15"/>
        <v>1.0345423</v>
      </c>
      <c r="H167" s="77">
        <v>74.709999999999994</v>
      </c>
      <c r="I167" s="79" t="s">
        <v>66</v>
      </c>
      <c r="J167" s="76">
        <f t="shared" si="11"/>
        <v>74.709999999999994</v>
      </c>
      <c r="K167" s="77">
        <v>2.79</v>
      </c>
      <c r="L167" s="79" t="s">
        <v>66</v>
      </c>
      <c r="M167" s="76">
        <f t="shared" si="17"/>
        <v>2.79</v>
      </c>
      <c r="N167" s="77">
        <v>1.39</v>
      </c>
      <c r="O167" s="79" t="s">
        <v>66</v>
      </c>
      <c r="P167" s="74">
        <f t="shared" si="18"/>
        <v>1.39</v>
      </c>
    </row>
    <row r="168" spans="2:16">
      <c r="B168" s="89">
        <v>35</v>
      </c>
      <c r="C168" s="79" t="s">
        <v>65</v>
      </c>
      <c r="D168" s="74">
        <f t="shared" si="12"/>
        <v>5</v>
      </c>
      <c r="E168" s="91">
        <v>0.97650000000000003</v>
      </c>
      <c r="F168" s="92">
        <v>5.0790000000000004E-4</v>
      </c>
      <c r="G168" s="88">
        <f t="shared" si="15"/>
        <v>0.97700790000000004</v>
      </c>
      <c r="H168" s="77">
        <v>83.91</v>
      </c>
      <c r="I168" s="79" t="s">
        <v>66</v>
      </c>
      <c r="J168" s="76">
        <f t="shared" si="11"/>
        <v>83.91</v>
      </c>
      <c r="K168" s="77">
        <v>3.09</v>
      </c>
      <c r="L168" s="79" t="s">
        <v>66</v>
      </c>
      <c r="M168" s="76">
        <f t="shared" si="17"/>
        <v>3.09</v>
      </c>
      <c r="N168" s="77">
        <v>1.53</v>
      </c>
      <c r="O168" s="79" t="s">
        <v>66</v>
      </c>
      <c r="P168" s="74">
        <f t="shared" ref="P168:P170" si="19">N168</f>
        <v>1.53</v>
      </c>
    </row>
    <row r="169" spans="2:16">
      <c r="B169" s="89">
        <v>37.5</v>
      </c>
      <c r="C169" s="79" t="s">
        <v>65</v>
      </c>
      <c r="D169" s="74">
        <f t="shared" si="12"/>
        <v>5.3571428571428568</v>
      </c>
      <c r="E169" s="91">
        <v>0.92469999999999997</v>
      </c>
      <c r="F169" s="92">
        <v>4.7780000000000001E-4</v>
      </c>
      <c r="G169" s="88">
        <f t="shared" si="15"/>
        <v>0.92517779999999994</v>
      </c>
      <c r="H169" s="77">
        <v>93.64</v>
      </c>
      <c r="I169" s="79" t="s">
        <v>66</v>
      </c>
      <c r="J169" s="76">
        <f t="shared" si="11"/>
        <v>93.64</v>
      </c>
      <c r="K169" s="77">
        <v>3.4</v>
      </c>
      <c r="L169" s="79" t="s">
        <v>66</v>
      </c>
      <c r="M169" s="76">
        <f t="shared" si="17"/>
        <v>3.4</v>
      </c>
      <c r="N169" s="77">
        <v>1.68</v>
      </c>
      <c r="O169" s="79" t="s">
        <v>66</v>
      </c>
      <c r="P169" s="74">
        <f t="shared" si="19"/>
        <v>1.68</v>
      </c>
    </row>
    <row r="170" spans="2:16">
      <c r="B170" s="89">
        <v>40</v>
      </c>
      <c r="C170" s="79" t="s">
        <v>65</v>
      </c>
      <c r="D170" s="74">
        <f t="shared" si="12"/>
        <v>5.7142857142857144</v>
      </c>
      <c r="E170" s="91">
        <v>0.87780000000000002</v>
      </c>
      <c r="F170" s="92">
        <v>4.5130000000000002E-4</v>
      </c>
      <c r="G170" s="88">
        <f t="shared" si="15"/>
        <v>0.87825130000000007</v>
      </c>
      <c r="H170" s="77">
        <v>103.9</v>
      </c>
      <c r="I170" s="79" t="s">
        <v>66</v>
      </c>
      <c r="J170" s="76">
        <f t="shared" si="11"/>
        <v>103.9</v>
      </c>
      <c r="K170" s="77">
        <v>3.71</v>
      </c>
      <c r="L170" s="79" t="s">
        <v>66</v>
      </c>
      <c r="M170" s="76">
        <f t="shared" si="17"/>
        <v>3.71</v>
      </c>
      <c r="N170" s="77">
        <v>1.83</v>
      </c>
      <c r="O170" s="79" t="s">
        <v>66</v>
      </c>
      <c r="P170" s="74">
        <f t="shared" si="19"/>
        <v>1.83</v>
      </c>
    </row>
    <row r="171" spans="2:16">
      <c r="B171" s="89">
        <v>45</v>
      </c>
      <c r="C171" s="79" t="s">
        <v>65</v>
      </c>
      <c r="D171" s="74">
        <f t="shared" si="12"/>
        <v>6.4285714285714288</v>
      </c>
      <c r="E171" s="91">
        <v>0.79669999999999996</v>
      </c>
      <c r="F171" s="92">
        <v>4.0650000000000001E-4</v>
      </c>
      <c r="G171" s="88">
        <f t="shared" si="15"/>
        <v>0.79710649999999994</v>
      </c>
      <c r="H171" s="77">
        <v>126.02</v>
      </c>
      <c r="I171" s="79" t="s">
        <v>66</v>
      </c>
      <c r="J171" s="76">
        <f t="shared" si="11"/>
        <v>126.02</v>
      </c>
      <c r="K171" s="77">
        <v>4.88</v>
      </c>
      <c r="L171" s="79" t="s">
        <v>66</v>
      </c>
      <c r="M171" s="76">
        <f t="shared" si="17"/>
        <v>4.88</v>
      </c>
      <c r="N171" s="77">
        <v>2.16</v>
      </c>
      <c r="O171" s="79" t="s">
        <v>66</v>
      </c>
      <c r="P171" s="74">
        <f t="shared" ref="P171:P174" si="20">N171</f>
        <v>2.16</v>
      </c>
    </row>
    <row r="172" spans="2:16">
      <c r="B172" s="89">
        <v>50</v>
      </c>
      <c r="C172" s="79" t="s">
        <v>65</v>
      </c>
      <c r="D172" s="74">
        <f t="shared" si="12"/>
        <v>7.1428571428571432</v>
      </c>
      <c r="E172" s="91">
        <v>0.72919999999999996</v>
      </c>
      <c r="F172" s="92">
        <v>3.702E-4</v>
      </c>
      <c r="G172" s="88">
        <f t="shared" si="15"/>
        <v>0.72957019999999995</v>
      </c>
      <c r="H172" s="77">
        <v>150.28</v>
      </c>
      <c r="I172" s="79" t="s">
        <v>66</v>
      </c>
      <c r="J172" s="76">
        <f t="shared" ref="J172:J183" si="21">H172</f>
        <v>150.28</v>
      </c>
      <c r="K172" s="77">
        <v>6</v>
      </c>
      <c r="L172" s="79" t="s">
        <v>66</v>
      </c>
      <c r="M172" s="76">
        <f t="shared" si="17"/>
        <v>6</v>
      </c>
      <c r="N172" s="77">
        <v>2.52</v>
      </c>
      <c r="O172" s="79" t="s">
        <v>66</v>
      </c>
      <c r="P172" s="74">
        <f t="shared" si="20"/>
        <v>2.52</v>
      </c>
    </row>
    <row r="173" spans="2:16">
      <c r="B173" s="89">
        <v>55</v>
      </c>
      <c r="C173" s="79" t="s">
        <v>65</v>
      </c>
      <c r="D173" s="74">
        <f t="shared" si="12"/>
        <v>7.8571428571428568</v>
      </c>
      <c r="E173" s="91">
        <v>0.6724</v>
      </c>
      <c r="F173" s="92">
        <v>3.4010000000000003E-4</v>
      </c>
      <c r="G173" s="88">
        <f t="shared" si="15"/>
        <v>0.67274009999999995</v>
      </c>
      <c r="H173" s="77">
        <v>176.7</v>
      </c>
      <c r="I173" s="79" t="s">
        <v>66</v>
      </c>
      <c r="J173" s="76">
        <f t="shared" si="21"/>
        <v>176.7</v>
      </c>
      <c r="K173" s="77">
        <v>7.1</v>
      </c>
      <c r="L173" s="79" t="s">
        <v>66</v>
      </c>
      <c r="M173" s="76">
        <f t="shared" si="17"/>
        <v>7.1</v>
      </c>
      <c r="N173" s="77">
        <v>2.91</v>
      </c>
      <c r="O173" s="79" t="s">
        <v>66</v>
      </c>
      <c r="P173" s="74">
        <f t="shared" si="20"/>
        <v>2.91</v>
      </c>
    </row>
    <row r="174" spans="2:16">
      <c r="B174" s="89">
        <v>60</v>
      </c>
      <c r="C174" s="79" t="s">
        <v>65</v>
      </c>
      <c r="D174" s="74">
        <f t="shared" si="12"/>
        <v>8.5714285714285712</v>
      </c>
      <c r="E174" s="91">
        <v>0.624</v>
      </c>
      <c r="F174" s="92">
        <v>3.1480000000000001E-4</v>
      </c>
      <c r="G174" s="88">
        <f t="shared" si="15"/>
        <v>0.62431479999999995</v>
      </c>
      <c r="H174" s="77">
        <v>205.25</v>
      </c>
      <c r="I174" s="79" t="s">
        <v>66</v>
      </c>
      <c r="J174" s="76">
        <f t="shared" si="21"/>
        <v>205.25</v>
      </c>
      <c r="K174" s="77">
        <v>8.1999999999999993</v>
      </c>
      <c r="L174" s="79" t="s">
        <v>66</v>
      </c>
      <c r="M174" s="76">
        <f t="shared" si="17"/>
        <v>8.1999999999999993</v>
      </c>
      <c r="N174" s="77">
        <v>3.34</v>
      </c>
      <c r="O174" s="79" t="s">
        <v>66</v>
      </c>
      <c r="P174" s="74">
        <f t="shared" si="20"/>
        <v>3.34</v>
      </c>
    </row>
    <row r="175" spans="2:16">
      <c r="B175" s="89">
        <v>65</v>
      </c>
      <c r="C175" s="79" t="s">
        <v>65</v>
      </c>
      <c r="D175" s="74">
        <f t="shared" si="12"/>
        <v>9.2857142857142865</v>
      </c>
      <c r="E175" s="91">
        <v>0.58250000000000002</v>
      </c>
      <c r="F175" s="92">
        <v>2.9310000000000002E-4</v>
      </c>
      <c r="G175" s="88">
        <f t="shared" si="15"/>
        <v>0.58279310000000006</v>
      </c>
      <c r="H175" s="77">
        <v>235.92</v>
      </c>
      <c r="I175" s="79" t="s">
        <v>66</v>
      </c>
      <c r="J175" s="76">
        <f t="shared" si="21"/>
        <v>235.92</v>
      </c>
      <c r="K175" s="77">
        <v>9.32</v>
      </c>
      <c r="L175" s="79" t="s">
        <v>66</v>
      </c>
      <c r="M175" s="76">
        <f t="shared" si="17"/>
        <v>9.32</v>
      </c>
      <c r="N175" s="77">
        <v>3.79</v>
      </c>
      <c r="O175" s="79" t="s">
        <v>66</v>
      </c>
      <c r="P175" s="76">
        <f t="shared" ref="P175:P211" si="22">N175</f>
        <v>3.79</v>
      </c>
    </row>
    <row r="176" spans="2:16">
      <c r="B176" s="89">
        <v>70</v>
      </c>
      <c r="C176" s="79" t="s">
        <v>65</v>
      </c>
      <c r="D176" s="74">
        <f t="shared" si="12"/>
        <v>10</v>
      </c>
      <c r="E176" s="91">
        <v>0.54659999999999997</v>
      </c>
      <c r="F176" s="92">
        <v>2.743E-4</v>
      </c>
      <c r="G176" s="88">
        <f t="shared" si="15"/>
        <v>0.54687429999999992</v>
      </c>
      <c r="H176" s="77">
        <v>268.7</v>
      </c>
      <c r="I176" s="79" t="s">
        <v>66</v>
      </c>
      <c r="J176" s="76">
        <f t="shared" si="21"/>
        <v>268.7</v>
      </c>
      <c r="K176" s="77">
        <v>10.45</v>
      </c>
      <c r="L176" s="79" t="s">
        <v>66</v>
      </c>
      <c r="M176" s="76">
        <f t="shared" si="17"/>
        <v>10.45</v>
      </c>
      <c r="N176" s="77">
        <v>4.28</v>
      </c>
      <c r="O176" s="79" t="s">
        <v>66</v>
      </c>
      <c r="P176" s="76">
        <f t="shared" si="22"/>
        <v>4.28</v>
      </c>
    </row>
    <row r="177" spans="1:16">
      <c r="A177" s="4"/>
      <c r="B177" s="89">
        <v>80</v>
      </c>
      <c r="C177" s="79" t="s">
        <v>65</v>
      </c>
      <c r="D177" s="74">
        <f t="shared" si="12"/>
        <v>11.428571428571429</v>
      </c>
      <c r="E177" s="91">
        <v>0.48780000000000001</v>
      </c>
      <c r="F177" s="92">
        <v>2.4350000000000001E-4</v>
      </c>
      <c r="G177" s="88">
        <f t="shared" si="15"/>
        <v>0.48804350000000002</v>
      </c>
      <c r="H177" s="77">
        <v>340.34</v>
      </c>
      <c r="I177" s="79" t="s">
        <v>66</v>
      </c>
      <c r="J177" s="76">
        <f t="shared" si="21"/>
        <v>340.34</v>
      </c>
      <c r="K177" s="77">
        <v>14.63</v>
      </c>
      <c r="L177" s="79" t="s">
        <v>66</v>
      </c>
      <c r="M177" s="76">
        <f t="shared" si="17"/>
        <v>14.63</v>
      </c>
      <c r="N177" s="77">
        <v>5.34</v>
      </c>
      <c r="O177" s="79" t="s">
        <v>66</v>
      </c>
      <c r="P177" s="76">
        <f t="shared" si="22"/>
        <v>5.34</v>
      </c>
    </row>
    <row r="178" spans="1:16">
      <c r="B178" s="77">
        <v>90</v>
      </c>
      <c r="C178" s="79" t="s">
        <v>65</v>
      </c>
      <c r="D178" s="74">
        <f t="shared" si="12"/>
        <v>12.857142857142858</v>
      </c>
      <c r="E178" s="91">
        <v>0.44190000000000002</v>
      </c>
      <c r="F178" s="92">
        <v>2.1910000000000001E-4</v>
      </c>
      <c r="G178" s="88">
        <f t="shared" si="15"/>
        <v>0.44211910000000004</v>
      </c>
      <c r="H178" s="77">
        <v>420.02</v>
      </c>
      <c r="I178" s="79" t="s">
        <v>66</v>
      </c>
      <c r="J178" s="76">
        <f t="shared" si="21"/>
        <v>420.02</v>
      </c>
      <c r="K178" s="77">
        <v>18.55</v>
      </c>
      <c r="L178" s="79" t="s">
        <v>66</v>
      </c>
      <c r="M178" s="76">
        <f t="shared" si="17"/>
        <v>18.55</v>
      </c>
      <c r="N178" s="77">
        <v>6.53</v>
      </c>
      <c r="O178" s="79" t="s">
        <v>66</v>
      </c>
      <c r="P178" s="76">
        <f t="shared" si="22"/>
        <v>6.53</v>
      </c>
    </row>
    <row r="179" spans="1:16">
      <c r="B179" s="89">
        <v>100</v>
      </c>
      <c r="C179" s="90" t="s">
        <v>65</v>
      </c>
      <c r="D179" s="74">
        <f t="shared" si="12"/>
        <v>14.285714285714286</v>
      </c>
      <c r="E179" s="91">
        <v>0.40510000000000002</v>
      </c>
      <c r="F179" s="92">
        <v>1.9929999999999999E-4</v>
      </c>
      <c r="G179" s="88">
        <f t="shared" si="15"/>
        <v>0.40529930000000003</v>
      </c>
      <c r="H179" s="77">
        <v>507.46</v>
      </c>
      <c r="I179" s="79" t="s">
        <v>66</v>
      </c>
      <c r="J179" s="76">
        <f t="shared" si="21"/>
        <v>507.46</v>
      </c>
      <c r="K179" s="77">
        <v>22.38</v>
      </c>
      <c r="L179" s="79" t="s">
        <v>66</v>
      </c>
      <c r="M179" s="76">
        <f t="shared" si="17"/>
        <v>22.38</v>
      </c>
      <c r="N179" s="77">
        <v>7.82</v>
      </c>
      <c r="O179" s="79" t="s">
        <v>66</v>
      </c>
      <c r="P179" s="76">
        <f t="shared" si="22"/>
        <v>7.82</v>
      </c>
    </row>
    <row r="180" spans="1:16">
      <c r="B180" s="89">
        <v>110</v>
      </c>
      <c r="C180" s="90" t="s">
        <v>65</v>
      </c>
      <c r="D180" s="74">
        <f t="shared" si="12"/>
        <v>15.714285714285714</v>
      </c>
      <c r="E180" s="91">
        <v>0.37509999999999999</v>
      </c>
      <c r="F180" s="92">
        <v>1.83E-4</v>
      </c>
      <c r="G180" s="88">
        <f t="shared" si="15"/>
        <v>0.37528299999999998</v>
      </c>
      <c r="H180" s="77">
        <v>602.35</v>
      </c>
      <c r="I180" s="79" t="s">
        <v>66</v>
      </c>
      <c r="J180" s="76">
        <f t="shared" si="21"/>
        <v>602.35</v>
      </c>
      <c r="K180" s="77">
        <v>26.19</v>
      </c>
      <c r="L180" s="79" t="s">
        <v>66</v>
      </c>
      <c r="M180" s="76">
        <f t="shared" si="17"/>
        <v>26.19</v>
      </c>
      <c r="N180" s="77">
        <v>9.2200000000000006</v>
      </c>
      <c r="O180" s="79" t="s">
        <v>66</v>
      </c>
      <c r="P180" s="76">
        <f t="shared" si="22"/>
        <v>9.2200000000000006</v>
      </c>
    </row>
    <row r="181" spans="1:16">
      <c r="B181" s="89">
        <v>120</v>
      </c>
      <c r="C181" s="90" t="s">
        <v>65</v>
      </c>
      <c r="D181" s="74">
        <f t="shared" si="12"/>
        <v>17.142857142857142</v>
      </c>
      <c r="E181" s="91">
        <v>0.35010000000000002</v>
      </c>
      <c r="F181" s="92">
        <v>1.6919999999999999E-4</v>
      </c>
      <c r="G181" s="88">
        <f t="shared" si="15"/>
        <v>0.3502692</v>
      </c>
      <c r="H181" s="77">
        <v>704.44</v>
      </c>
      <c r="I181" s="79" t="s">
        <v>66</v>
      </c>
      <c r="J181" s="76">
        <f t="shared" si="21"/>
        <v>704.44</v>
      </c>
      <c r="K181" s="77">
        <v>30.01</v>
      </c>
      <c r="L181" s="79" t="s">
        <v>66</v>
      </c>
      <c r="M181" s="76">
        <f t="shared" si="17"/>
        <v>30.01</v>
      </c>
      <c r="N181" s="77">
        <v>10.73</v>
      </c>
      <c r="O181" s="79" t="s">
        <v>66</v>
      </c>
      <c r="P181" s="76">
        <f t="shared" si="22"/>
        <v>10.73</v>
      </c>
    </row>
    <row r="182" spans="1:16">
      <c r="B182" s="89">
        <v>130</v>
      </c>
      <c r="C182" s="90" t="s">
        <v>65</v>
      </c>
      <c r="D182" s="74">
        <f t="shared" si="12"/>
        <v>18.571428571428573</v>
      </c>
      <c r="E182" s="91">
        <v>0.32879999999999998</v>
      </c>
      <c r="F182" s="92">
        <v>1.5750000000000001E-4</v>
      </c>
      <c r="G182" s="88">
        <f t="shared" si="15"/>
        <v>0.32895749999999996</v>
      </c>
      <c r="H182" s="77">
        <v>813.47</v>
      </c>
      <c r="I182" s="79" t="s">
        <v>66</v>
      </c>
      <c r="J182" s="76">
        <f t="shared" si="21"/>
        <v>813.47</v>
      </c>
      <c r="K182" s="77">
        <v>33.85</v>
      </c>
      <c r="L182" s="79" t="s">
        <v>66</v>
      </c>
      <c r="M182" s="76">
        <f t="shared" si="17"/>
        <v>33.85</v>
      </c>
      <c r="N182" s="77">
        <v>12.33</v>
      </c>
      <c r="O182" s="79" t="s">
        <v>66</v>
      </c>
      <c r="P182" s="76">
        <f t="shared" si="22"/>
        <v>12.33</v>
      </c>
    </row>
    <row r="183" spans="1:16">
      <c r="B183" s="89">
        <v>140</v>
      </c>
      <c r="C183" s="90" t="s">
        <v>65</v>
      </c>
      <c r="D183" s="74">
        <f t="shared" si="12"/>
        <v>20</v>
      </c>
      <c r="E183" s="91">
        <v>0.31040000000000001</v>
      </c>
      <c r="F183" s="92">
        <v>1.473E-4</v>
      </c>
      <c r="G183" s="88">
        <f t="shared" si="15"/>
        <v>0.31054730000000003</v>
      </c>
      <c r="H183" s="77">
        <v>929.24</v>
      </c>
      <c r="I183" s="79" t="s">
        <v>66</v>
      </c>
      <c r="J183" s="76">
        <f t="shared" si="21"/>
        <v>929.24</v>
      </c>
      <c r="K183" s="77">
        <v>37.729999999999997</v>
      </c>
      <c r="L183" s="79" t="s">
        <v>66</v>
      </c>
      <c r="M183" s="76">
        <f t="shared" si="17"/>
        <v>37.729999999999997</v>
      </c>
      <c r="N183" s="77">
        <v>14.03</v>
      </c>
      <c r="O183" s="79" t="s">
        <v>66</v>
      </c>
      <c r="P183" s="76">
        <f t="shared" si="22"/>
        <v>14.03</v>
      </c>
    </row>
    <row r="184" spans="1:16">
      <c r="B184" s="89">
        <v>150</v>
      </c>
      <c r="C184" s="90" t="s">
        <v>65</v>
      </c>
      <c r="D184" s="74">
        <f t="shared" si="12"/>
        <v>21.428571428571427</v>
      </c>
      <c r="E184" s="91">
        <v>0.29430000000000001</v>
      </c>
      <c r="F184" s="92">
        <v>1.384E-4</v>
      </c>
      <c r="G184" s="88">
        <f t="shared" si="15"/>
        <v>0.29443839999999999</v>
      </c>
      <c r="H184" s="77">
        <v>1.05</v>
      </c>
      <c r="I184" s="78" t="s">
        <v>12</v>
      </c>
      <c r="J184" s="76">
        <f t="shared" ref="J180:J186" si="23">H184*1000</f>
        <v>1050</v>
      </c>
      <c r="K184" s="77">
        <v>41.64</v>
      </c>
      <c r="L184" s="79" t="s">
        <v>66</v>
      </c>
      <c r="M184" s="76">
        <f t="shared" si="17"/>
        <v>41.64</v>
      </c>
      <c r="N184" s="77">
        <v>15.82</v>
      </c>
      <c r="O184" s="79" t="s">
        <v>66</v>
      </c>
      <c r="P184" s="76">
        <f t="shared" si="22"/>
        <v>15.82</v>
      </c>
    </row>
    <row r="185" spans="1:16">
      <c r="B185" s="89">
        <v>160</v>
      </c>
      <c r="C185" s="90" t="s">
        <v>65</v>
      </c>
      <c r="D185" s="74">
        <f t="shared" si="12"/>
        <v>22.857142857142858</v>
      </c>
      <c r="E185" s="91">
        <v>0.28000000000000003</v>
      </c>
      <c r="F185" s="92">
        <v>1.306E-4</v>
      </c>
      <c r="G185" s="88">
        <f t="shared" si="15"/>
        <v>0.28013060000000001</v>
      </c>
      <c r="H185" s="77">
        <v>1.18</v>
      </c>
      <c r="I185" s="79" t="s">
        <v>12</v>
      </c>
      <c r="J185" s="76">
        <f t="shared" si="23"/>
        <v>1180</v>
      </c>
      <c r="K185" s="77">
        <v>45.59</v>
      </c>
      <c r="L185" s="79" t="s">
        <v>66</v>
      </c>
      <c r="M185" s="76">
        <f t="shared" si="17"/>
        <v>45.59</v>
      </c>
      <c r="N185" s="77">
        <v>17.7</v>
      </c>
      <c r="O185" s="79" t="s">
        <v>66</v>
      </c>
      <c r="P185" s="76">
        <f t="shared" si="22"/>
        <v>17.7</v>
      </c>
    </row>
    <row r="186" spans="1:16">
      <c r="B186" s="89">
        <v>170</v>
      </c>
      <c r="C186" s="90" t="s">
        <v>65</v>
      </c>
      <c r="D186" s="74">
        <f t="shared" si="12"/>
        <v>24.285714285714285</v>
      </c>
      <c r="E186" s="91">
        <v>0.26700000000000002</v>
      </c>
      <c r="F186" s="92">
        <v>1.237E-4</v>
      </c>
      <c r="G186" s="88">
        <f t="shared" si="15"/>
        <v>0.26712370000000002</v>
      </c>
      <c r="H186" s="77">
        <v>1.32</v>
      </c>
      <c r="I186" s="79" t="s">
        <v>12</v>
      </c>
      <c r="J186" s="76">
        <f t="shared" si="23"/>
        <v>1320</v>
      </c>
      <c r="K186" s="77">
        <v>49.59</v>
      </c>
      <c r="L186" s="79" t="s">
        <v>66</v>
      </c>
      <c r="M186" s="76">
        <f t="shared" si="17"/>
        <v>49.59</v>
      </c>
      <c r="N186" s="77">
        <v>19.670000000000002</v>
      </c>
      <c r="O186" s="79" t="s">
        <v>66</v>
      </c>
      <c r="P186" s="76">
        <f t="shared" si="22"/>
        <v>19.670000000000002</v>
      </c>
    </row>
    <row r="187" spans="1:16">
      <c r="B187" s="89">
        <v>180</v>
      </c>
      <c r="C187" s="90" t="s">
        <v>65</v>
      </c>
      <c r="D187" s="74">
        <f t="shared" si="12"/>
        <v>25.714285714285715</v>
      </c>
      <c r="E187" s="91">
        <v>0.25509999999999999</v>
      </c>
      <c r="F187" s="92">
        <v>1.1739999999999999E-4</v>
      </c>
      <c r="G187" s="88">
        <f t="shared" si="15"/>
        <v>0.25521739999999998</v>
      </c>
      <c r="H187" s="77">
        <v>1.46</v>
      </c>
      <c r="I187" s="79" t="s">
        <v>12</v>
      </c>
      <c r="J187" s="76">
        <f t="shared" ref="J187:J191" si="24">H187*1000</f>
        <v>1460</v>
      </c>
      <c r="K187" s="77">
        <v>53.64</v>
      </c>
      <c r="L187" s="79" t="s">
        <v>66</v>
      </c>
      <c r="M187" s="76">
        <f t="shared" si="17"/>
        <v>53.64</v>
      </c>
      <c r="N187" s="77">
        <v>21.73</v>
      </c>
      <c r="O187" s="79" t="s">
        <v>66</v>
      </c>
      <c r="P187" s="76">
        <f t="shared" si="22"/>
        <v>21.73</v>
      </c>
    </row>
    <row r="188" spans="1:16">
      <c r="B188" s="89">
        <v>200</v>
      </c>
      <c r="C188" s="90" t="s">
        <v>65</v>
      </c>
      <c r="D188" s="74">
        <f t="shared" si="12"/>
        <v>28.571428571428573</v>
      </c>
      <c r="E188" s="91">
        <v>0.23380000000000001</v>
      </c>
      <c r="F188" s="92">
        <v>1.0679999999999999E-4</v>
      </c>
      <c r="G188" s="88">
        <f t="shared" si="15"/>
        <v>0.2339068</v>
      </c>
      <c r="H188" s="77">
        <v>1.76</v>
      </c>
      <c r="I188" s="79" t="s">
        <v>12</v>
      </c>
      <c r="J188" s="76">
        <f t="shared" si="24"/>
        <v>1760</v>
      </c>
      <c r="K188" s="77">
        <v>68.95</v>
      </c>
      <c r="L188" s="79" t="s">
        <v>66</v>
      </c>
      <c r="M188" s="76">
        <f t="shared" si="17"/>
        <v>68.95</v>
      </c>
      <c r="N188" s="77">
        <v>26.11</v>
      </c>
      <c r="O188" s="79" t="s">
        <v>66</v>
      </c>
      <c r="P188" s="76">
        <f t="shared" si="22"/>
        <v>26.11</v>
      </c>
    </row>
    <row r="189" spans="1:16">
      <c r="B189" s="89">
        <v>225</v>
      </c>
      <c r="C189" s="90" t="s">
        <v>65</v>
      </c>
      <c r="D189" s="74">
        <f t="shared" si="12"/>
        <v>32.142857142857146</v>
      </c>
      <c r="E189" s="91">
        <v>0.21210000000000001</v>
      </c>
      <c r="F189" s="92">
        <v>9.5989999999999994E-5</v>
      </c>
      <c r="G189" s="88">
        <f t="shared" si="15"/>
        <v>0.21219599</v>
      </c>
      <c r="H189" s="77">
        <v>2.1800000000000002</v>
      </c>
      <c r="I189" s="79" t="s">
        <v>12</v>
      </c>
      <c r="J189" s="76">
        <f t="shared" si="24"/>
        <v>2180</v>
      </c>
      <c r="K189" s="77">
        <v>90.95</v>
      </c>
      <c r="L189" s="79" t="s">
        <v>66</v>
      </c>
      <c r="M189" s="76">
        <f t="shared" si="17"/>
        <v>90.95</v>
      </c>
      <c r="N189" s="77">
        <v>32.090000000000003</v>
      </c>
      <c r="O189" s="79" t="s">
        <v>66</v>
      </c>
      <c r="P189" s="76">
        <f t="shared" si="22"/>
        <v>32.090000000000003</v>
      </c>
    </row>
    <row r="190" spans="1:16">
      <c r="B190" s="89">
        <v>250</v>
      </c>
      <c r="C190" s="90" t="s">
        <v>65</v>
      </c>
      <c r="D190" s="74">
        <f t="shared" si="12"/>
        <v>35.714285714285715</v>
      </c>
      <c r="E190" s="91">
        <v>0.19500000000000001</v>
      </c>
      <c r="F190" s="92">
        <v>8.7250000000000007E-5</v>
      </c>
      <c r="G190" s="88">
        <f t="shared" si="15"/>
        <v>0.19508725000000002</v>
      </c>
      <c r="H190" s="77">
        <v>2.63</v>
      </c>
      <c r="I190" s="79" t="s">
        <v>12</v>
      </c>
      <c r="J190" s="76">
        <f t="shared" si="24"/>
        <v>2630</v>
      </c>
      <c r="K190" s="77">
        <v>111.79</v>
      </c>
      <c r="L190" s="79" t="s">
        <v>66</v>
      </c>
      <c r="M190" s="76">
        <f t="shared" si="17"/>
        <v>111.79</v>
      </c>
      <c r="N190" s="77">
        <v>38.6</v>
      </c>
      <c r="O190" s="79" t="s">
        <v>66</v>
      </c>
      <c r="P190" s="76">
        <f t="shared" si="22"/>
        <v>38.6</v>
      </c>
    </row>
    <row r="191" spans="1:16">
      <c r="B191" s="89">
        <v>275</v>
      </c>
      <c r="C191" s="90" t="s">
        <v>65</v>
      </c>
      <c r="D191" s="74">
        <f t="shared" ref="D191:D204" si="25">B191/$C$5</f>
        <v>39.285714285714285</v>
      </c>
      <c r="E191" s="91">
        <v>0.1807</v>
      </c>
      <c r="F191" s="92">
        <v>8.0030000000000005E-5</v>
      </c>
      <c r="G191" s="88">
        <f t="shared" si="15"/>
        <v>0.18078003000000001</v>
      </c>
      <c r="H191" s="77">
        <v>3.12</v>
      </c>
      <c r="I191" s="79" t="s">
        <v>12</v>
      </c>
      <c r="J191" s="76">
        <f t="shared" si="24"/>
        <v>3120</v>
      </c>
      <c r="K191" s="77">
        <v>132.16</v>
      </c>
      <c r="L191" s="79" t="s">
        <v>66</v>
      </c>
      <c r="M191" s="76">
        <f t="shared" si="17"/>
        <v>132.16</v>
      </c>
      <c r="N191" s="77">
        <v>45.62</v>
      </c>
      <c r="O191" s="79" t="s">
        <v>66</v>
      </c>
      <c r="P191" s="76">
        <f t="shared" si="22"/>
        <v>45.62</v>
      </c>
    </row>
    <row r="192" spans="1:16">
      <c r="B192" s="89">
        <v>300</v>
      </c>
      <c r="C192" s="90" t="s">
        <v>65</v>
      </c>
      <c r="D192" s="74">
        <f t="shared" si="25"/>
        <v>42.857142857142854</v>
      </c>
      <c r="E192" s="91">
        <v>0.1686</v>
      </c>
      <c r="F192" s="92">
        <v>7.3960000000000003E-5</v>
      </c>
      <c r="G192" s="88">
        <f t="shared" si="15"/>
        <v>0.16867396000000001</v>
      </c>
      <c r="H192" s="77">
        <v>3.65</v>
      </c>
      <c r="I192" s="79" t="s">
        <v>12</v>
      </c>
      <c r="J192" s="80">
        <f t="shared" ref="J192:J228" si="26">H192*1000</f>
        <v>3650</v>
      </c>
      <c r="K192" s="77">
        <v>152.37</v>
      </c>
      <c r="L192" s="79" t="s">
        <v>66</v>
      </c>
      <c r="M192" s="76">
        <f t="shared" si="17"/>
        <v>152.37</v>
      </c>
      <c r="N192" s="77">
        <v>53.14</v>
      </c>
      <c r="O192" s="79" t="s">
        <v>66</v>
      </c>
      <c r="P192" s="76">
        <f t="shared" si="22"/>
        <v>53.14</v>
      </c>
    </row>
    <row r="193" spans="2:16">
      <c r="B193" s="89">
        <v>325</v>
      </c>
      <c r="C193" s="90" t="s">
        <v>65</v>
      </c>
      <c r="D193" s="74">
        <f t="shared" si="25"/>
        <v>46.428571428571431</v>
      </c>
      <c r="E193" s="91">
        <v>0.1583</v>
      </c>
      <c r="F193" s="92">
        <v>6.8769999999999994E-5</v>
      </c>
      <c r="G193" s="88">
        <f t="shared" si="15"/>
        <v>0.15836876999999999</v>
      </c>
      <c r="H193" s="77">
        <v>4.22</v>
      </c>
      <c r="I193" s="79" t="s">
        <v>12</v>
      </c>
      <c r="J193" s="80">
        <f t="shared" si="26"/>
        <v>4220</v>
      </c>
      <c r="K193" s="77">
        <v>172.62</v>
      </c>
      <c r="L193" s="79" t="s">
        <v>66</v>
      </c>
      <c r="M193" s="76">
        <f t="shared" si="17"/>
        <v>172.62</v>
      </c>
      <c r="N193" s="77">
        <v>61.15</v>
      </c>
      <c r="O193" s="79" t="s">
        <v>66</v>
      </c>
      <c r="P193" s="76">
        <f t="shared" si="22"/>
        <v>61.15</v>
      </c>
    </row>
    <row r="194" spans="2:16">
      <c r="B194" s="89">
        <v>350</v>
      </c>
      <c r="C194" s="90" t="s">
        <v>65</v>
      </c>
      <c r="D194" s="74">
        <f t="shared" si="25"/>
        <v>50</v>
      </c>
      <c r="E194" s="91">
        <v>0.14929999999999999</v>
      </c>
      <c r="F194" s="92">
        <v>6.4289999999999996E-5</v>
      </c>
      <c r="G194" s="88">
        <f t="shared" si="15"/>
        <v>0.14936428999999998</v>
      </c>
      <c r="H194" s="77">
        <v>4.82</v>
      </c>
      <c r="I194" s="79" t="s">
        <v>12</v>
      </c>
      <c r="J194" s="80">
        <f t="shared" si="26"/>
        <v>4820</v>
      </c>
      <c r="K194" s="77">
        <v>192.97</v>
      </c>
      <c r="L194" s="79" t="s">
        <v>66</v>
      </c>
      <c r="M194" s="76">
        <f t="shared" si="17"/>
        <v>192.97</v>
      </c>
      <c r="N194" s="77">
        <v>69.62</v>
      </c>
      <c r="O194" s="79" t="s">
        <v>66</v>
      </c>
      <c r="P194" s="76">
        <f t="shared" si="22"/>
        <v>69.62</v>
      </c>
    </row>
    <row r="195" spans="2:16">
      <c r="B195" s="89">
        <v>375</v>
      </c>
      <c r="C195" s="90" t="s">
        <v>65</v>
      </c>
      <c r="D195" s="74">
        <f t="shared" si="25"/>
        <v>53.571428571428569</v>
      </c>
      <c r="E195" s="91">
        <v>0.1414</v>
      </c>
      <c r="F195" s="92">
        <v>6.0380000000000001E-5</v>
      </c>
      <c r="G195" s="88">
        <f t="shared" si="15"/>
        <v>0.14146038</v>
      </c>
      <c r="H195" s="77">
        <v>5.46</v>
      </c>
      <c r="I195" s="79" t="s">
        <v>12</v>
      </c>
      <c r="J195" s="80">
        <f t="shared" si="26"/>
        <v>5460</v>
      </c>
      <c r="K195" s="77">
        <v>213.5</v>
      </c>
      <c r="L195" s="79" t="s">
        <v>66</v>
      </c>
      <c r="M195" s="76">
        <f t="shared" si="17"/>
        <v>213.5</v>
      </c>
      <c r="N195" s="77">
        <v>78.55</v>
      </c>
      <c r="O195" s="79" t="s">
        <v>66</v>
      </c>
      <c r="P195" s="76">
        <f t="shared" si="22"/>
        <v>78.55</v>
      </c>
    </row>
    <row r="196" spans="2:16">
      <c r="B196" s="89">
        <v>400</v>
      </c>
      <c r="C196" s="90" t="s">
        <v>65</v>
      </c>
      <c r="D196" s="74">
        <f t="shared" si="25"/>
        <v>57.142857142857146</v>
      </c>
      <c r="E196" s="91">
        <v>0.13450000000000001</v>
      </c>
      <c r="F196" s="92">
        <v>5.694E-5</v>
      </c>
      <c r="G196" s="88">
        <f t="shared" si="15"/>
        <v>0.13455694000000001</v>
      </c>
      <c r="H196" s="77">
        <v>6.13</v>
      </c>
      <c r="I196" s="79" t="s">
        <v>12</v>
      </c>
      <c r="J196" s="80">
        <f t="shared" si="26"/>
        <v>6130</v>
      </c>
      <c r="K196" s="77">
        <v>234.22</v>
      </c>
      <c r="L196" s="79" t="s">
        <v>66</v>
      </c>
      <c r="M196" s="76">
        <f t="shared" si="17"/>
        <v>234.22</v>
      </c>
      <c r="N196" s="77">
        <v>87.92</v>
      </c>
      <c r="O196" s="79" t="s">
        <v>66</v>
      </c>
      <c r="P196" s="76">
        <f t="shared" si="22"/>
        <v>87.92</v>
      </c>
    </row>
    <row r="197" spans="2:16">
      <c r="B197" s="89">
        <v>450</v>
      </c>
      <c r="C197" s="90" t="s">
        <v>65</v>
      </c>
      <c r="D197" s="74">
        <f t="shared" si="25"/>
        <v>64.285714285714292</v>
      </c>
      <c r="E197" s="91">
        <v>0.1227</v>
      </c>
      <c r="F197" s="92">
        <v>5.1150000000000003E-5</v>
      </c>
      <c r="G197" s="88">
        <f t="shared" si="15"/>
        <v>0.12275115</v>
      </c>
      <c r="H197" s="77">
        <v>7.57</v>
      </c>
      <c r="I197" s="79" t="s">
        <v>12</v>
      </c>
      <c r="J197" s="80">
        <f t="shared" si="26"/>
        <v>7570</v>
      </c>
      <c r="K197" s="77">
        <v>311.54000000000002</v>
      </c>
      <c r="L197" s="79" t="s">
        <v>66</v>
      </c>
      <c r="M197" s="76">
        <f t="shared" si="17"/>
        <v>311.54000000000002</v>
      </c>
      <c r="N197" s="77">
        <v>107.98</v>
      </c>
      <c r="O197" s="79" t="s">
        <v>66</v>
      </c>
      <c r="P197" s="76">
        <f t="shared" si="22"/>
        <v>107.98</v>
      </c>
    </row>
    <row r="198" spans="2:16">
      <c r="B198" s="89">
        <v>500</v>
      </c>
      <c r="C198" s="90" t="s">
        <v>65</v>
      </c>
      <c r="D198" s="74">
        <f t="shared" si="25"/>
        <v>71.428571428571431</v>
      </c>
      <c r="E198" s="91">
        <v>0.11310000000000001</v>
      </c>
      <c r="F198" s="92">
        <v>4.6470000000000001E-5</v>
      </c>
      <c r="G198" s="88">
        <f t="shared" si="15"/>
        <v>0.11314647000000001</v>
      </c>
      <c r="H198" s="77">
        <v>9.14</v>
      </c>
      <c r="I198" s="79" t="s">
        <v>12</v>
      </c>
      <c r="J198" s="80">
        <f t="shared" si="26"/>
        <v>9140</v>
      </c>
      <c r="K198" s="77">
        <v>383.77</v>
      </c>
      <c r="L198" s="79" t="s">
        <v>66</v>
      </c>
      <c r="M198" s="76">
        <f t="shared" si="17"/>
        <v>383.77</v>
      </c>
      <c r="N198" s="77">
        <v>129.71</v>
      </c>
      <c r="O198" s="79" t="s">
        <v>66</v>
      </c>
      <c r="P198" s="76">
        <f t="shared" si="22"/>
        <v>129.71</v>
      </c>
    </row>
    <row r="199" spans="2:16">
      <c r="B199" s="89">
        <v>550</v>
      </c>
      <c r="C199" s="90" t="s">
        <v>65</v>
      </c>
      <c r="D199" s="74">
        <f t="shared" si="25"/>
        <v>78.571428571428569</v>
      </c>
      <c r="E199" s="91">
        <v>0.1052</v>
      </c>
      <c r="F199" s="92">
        <v>4.2599999999999999E-5</v>
      </c>
      <c r="G199" s="88">
        <f t="shared" si="15"/>
        <v>0.10524260000000001</v>
      </c>
      <c r="H199" s="77">
        <v>10.83</v>
      </c>
      <c r="I199" s="79" t="s">
        <v>12</v>
      </c>
      <c r="J199" s="80">
        <f t="shared" si="26"/>
        <v>10830</v>
      </c>
      <c r="K199" s="77">
        <v>453.82</v>
      </c>
      <c r="L199" s="79" t="s">
        <v>66</v>
      </c>
      <c r="M199" s="76">
        <f t="shared" si="17"/>
        <v>453.82</v>
      </c>
      <c r="N199" s="77">
        <v>153.03</v>
      </c>
      <c r="O199" s="79" t="s">
        <v>66</v>
      </c>
      <c r="P199" s="76">
        <f t="shared" si="22"/>
        <v>153.03</v>
      </c>
    </row>
    <row r="200" spans="2:16">
      <c r="B200" s="89">
        <v>600</v>
      </c>
      <c r="C200" s="90" t="s">
        <v>65</v>
      </c>
      <c r="D200" s="74">
        <f t="shared" si="25"/>
        <v>85.714285714285708</v>
      </c>
      <c r="E200" s="91">
        <v>9.8489999999999994E-2</v>
      </c>
      <c r="F200" s="92">
        <v>3.9339999999999999E-5</v>
      </c>
      <c r="G200" s="88">
        <f t="shared" si="15"/>
        <v>9.8529339999999993E-2</v>
      </c>
      <c r="H200" s="77">
        <v>12.65</v>
      </c>
      <c r="I200" s="79" t="s">
        <v>12</v>
      </c>
      <c r="J200" s="80">
        <f t="shared" si="26"/>
        <v>12650</v>
      </c>
      <c r="K200" s="77">
        <v>522.91</v>
      </c>
      <c r="L200" s="79" t="s">
        <v>66</v>
      </c>
      <c r="M200" s="76">
        <f t="shared" si="17"/>
        <v>522.91</v>
      </c>
      <c r="N200" s="77">
        <v>177.87</v>
      </c>
      <c r="O200" s="79" t="s">
        <v>66</v>
      </c>
      <c r="P200" s="76">
        <f t="shared" si="22"/>
        <v>177.87</v>
      </c>
    </row>
    <row r="201" spans="2:16">
      <c r="B201" s="89">
        <v>650</v>
      </c>
      <c r="C201" s="90" t="s">
        <v>65</v>
      </c>
      <c r="D201" s="74">
        <f t="shared" si="25"/>
        <v>92.857142857142861</v>
      </c>
      <c r="E201" s="91">
        <v>9.2749999999999999E-2</v>
      </c>
      <c r="F201" s="92">
        <v>3.6569999999999997E-5</v>
      </c>
      <c r="G201" s="88">
        <f t="shared" si="15"/>
        <v>9.2786569999999999E-2</v>
      </c>
      <c r="H201" s="77">
        <v>14.59</v>
      </c>
      <c r="I201" s="79" t="s">
        <v>12</v>
      </c>
      <c r="J201" s="80">
        <f t="shared" si="26"/>
        <v>14590</v>
      </c>
      <c r="K201" s="77">
        <v>591.66</v>
      </c>
      <c r="L201" s="79" t="s">
        <v>66</v>
      </c>
      <c r="M201" s="76">
        <f t="shared" si="17"/>
        <v>591.66</v>
      </c>
      <c r="N201" s="77">
        <v>204.18</v>
      </c>
      <c r="O201" s="79" t="s">
        <v>66</v>
      </c>
      <c r="P201" s="76">
        <f t="shared" si="22"/>
        <v>204.18</v>
      </c>
    </row>
    <row r="202" spans="2:16">
      <c r="B202" s="89">
        <v>700</v>
      </c>
      <c r="C202" s="90" t="s">
        <v>65</v>
      </c>
      <c r="D202" s="74">
        <f t="shared" si="25"/>
        <v>100</v>
      </c>
      <c r="E202" s="91">
        <v>8.7790000000000007E-2</v>
      </c>
      <c r="F202" s="92">
        <v>3.417E-5</v>
      </c>
      <c r="G202" s="88">
        <f t="shared" si="15"/>
        <v>8.7824170000000007E-2</v>
      </c>
      <c r="H202" s="77">
        <v>16.64</v>
      </c>
      <c r="I202" s="79" t="s">
        <v>12</v>
      </c>
      <c r="J202" s="80">
        <f t="shared" si="26"/>
        <v>16640</v>
      </c>
      <c r="K202" s="77">
        <v>660.42</v>
      </c>
      <c r="L202" s="79" t="s">
        <v>66</v>
      </c>
      <c r="M202" s="76">
        <f t="shared" si="17"/>
        <v>660.42</v>
      </c>
      <c r="N202" s="77">
        <v>231.9</v>
      </c>
      <c r="O202" s="79" t="s">
        <v>66</v>
      </c>
      <c r="P202" s="76">
        <f t="shared" si="22"/>
        <v>231.9</v>
      </c>
    </row>
    <row r="203" spans="2:16">
      <c r="B203" s="89">
        <v>800</v>
      </c>
      <c r="C203" s="90" t="s">
        <v>65</v>
      </c>
      <c r="D203" s="74">
        <f t="shared" si="25"/>
        <v>114.28571428571429</v>
      </c>
      <c r="E203" s="91">
        <v>7.9630000000000006E-2</v>
      </c>
      <c r="F203" s="92">
        <v>3.0239999999999998E-5</v>
      </c>
      <c r="G203" s="88">
        <f t="shared" si="15"/>
        <v>7.9660240000000007E-2</v>
      </c>
      <c r="H203" s="77">
        <v>21.06</v>
      </c>
      <c r="I203" s="79" t="s">
        <v>12</v>
      </c>
      <c r="J203" s="80">
        <f t="shared" si="26"/>
        <v>21060</v>
      </c>
      <c r="K203" s="77">
        <v>912.77</v>
      </c>
      <c r="L203" s="79" t="s">
        <v>66</v>
      </c>
      <c r="M203" s="76">
        <f t="shared" si="17"/>
        <v>912.77</v>
      </c>
      <c r="N203" s="77">
        <v>291.36</v>
      </c>
      <c r="O203" s="79" t="s">
        <v>66</v>
      </c>
      <c r="P203" s="76">
        <f t="shared" si="22"/>
        <v>291.36</v>
      </c>
    </row>
    <row r="204" spans="2:16">
      <c r="B204" s="89">
        <v>900</v>
      </c>
      <c r="C204" s="90" t="s">
        <v>65</v>
      </c>
      <c r="D204" s="74">
        <f t="shared" si="25"/>
        <v>128.57142857142858</v>
      </c>
      <c r="E204" s="91">
        <v>7.3179999999999995E-2</v>
      </c>
      <c r="F204" s="92">
        <v>2.7149999999999999E-5</v>
      </c>
      <c r="G204" s="88">
        <f t="shared" si="15"/>
        <v>7.3207149999999999E-2</v>
      </c>
      <c r="H204" s="77">
        <v>25.91</v>
      </c>
      <c r="I204" s="79" t="s">
        <v>12</v>
      </c>
      <c r="J204" s="80">
        <f t="shared" si="26"/>
        <v>25910</v>
      </c>
      <c r="K204" s="77">
        <v>1.1399999999999999</v>
      </c>
      <c r="L204" s="78" t="s">
        <v>12</v>
      </c>
      <c r="M204" s="76">
        <f t="shared" ref="M201:M208" si="27">K204*1000</f>
        <v>1140</v>
      </c>
      <c r="N204" s="77">
        <v>355.83</v>
      </c>
      <c r="O204" s="79" t="s">
        <v>66</v>
      </c>
      <c r="P204" s="76">
        <f t="shared" si="22"/>
        <v>355.83</v>
      </c>
    </row>
    <row r="205" spans="2:16">
      <c r="B205" s="89">
        <v>1</v>
      </c>
      <c r="C205" s="93" t="s">
        <v>67</v>
      </c>
      <c r="D205" s="74">
        <f t="shared" ref="D205:D228" si="28">B205*1000/$C$5</f>
        <v>142.85714285714286</v>
      </c>
      <c r="E205" s="91">
        <v>6.7970000000000003E-2</v>
      </c>
      <c r="F205" s="92">
        <v>2.4649999999999999E-5</v>
      </c>
      <c r="G205" s="88">
        <f t="shared" si="15"/>
        <v>6.7994650000000004E-2</v>
      </c>
      <c r="H205" s="77">
        <v>31.16</v>
      </c>
      <c r="I205" s="79" t="s">
        <v>12</v>
      </c>
      <c r="J205" s="80">
        <f t="shared" si="26"/>
        <v>31160</v>
      </c>
      <c r="K205" s="77">
        <v>1.37</v>
      </c>
      <c r="L205" s="79" t="s">
        <v>12</v>
      </c>
      <c r="M205" s="76">
        <f t="shared" si="27"/>
        <v>1370</v>
      </c>
      <c r="N205" s="77">
        <v>424.95</v>
      </c>
      <c r="O205" s="79" t="s">
        <v>66</v>
      </c>
      <c r="P205" s="76">
        <f t="shared" si="22"/>
        <v>424.95</v>
      </c>
    </row>
    <row r="206" spans="2:16">
      <c r="B206" s="89">
        <v>1.1000000000000001</v>
      </c>
      <c r="C206" s="90" t="s">
        <v>67</v>
      </c>
      <c r="D206" s="74">
        <f t="shared" si="28"/>
        <v>157.14285714285714</v>
      </c>
      <c r="E206" s="91">
        <v>6.3659999999999994E-2</v>
      </c>
      <c r="F206" s="92">
        <v>2.2589999999999999E-5</v>
      </c>
      <c r="G206" s="88">
        <f t="shared" si="15"/>
        <v>6.3682589999999997E-2</v>
      </c>
      <c r="H206" s="77">
        <v>36.78</v>
      </c>
      <c r="I206" s="79" t="s">
        <v>12</v>
      </c>
      <c r="J206" s="80">
        <f t="shared" si="26"/>
        <v>36780</v>
      </c>
      <c r="K206" s="77">
        <v>1.59</v>
      </c>
      <c r="L206" s="79" t="s">
        <v>12</v>
      </c>
      <c r="M206" s="76">
        <f t="shared" si="27"/>
        <v>1590</v>
      </c>
      <c r="N206" s="77">
        <v>498.39</v>
      </c>
      <c r="O206" s="79" t="s">
        <v>66</v>
      </c>
      <c r="P206" s="76">
        <f t="shared" si="22"/>
        <v>498.39</v>
      </c>
    </row>
    <row r="207" spans="2:16">
      <c r="B207" s="89">
        <v>1.2</v>
      </c>
      <c r="C207" s="90" t="s">
        <v>67</v>
      </c>
      <c r="D207" s="74">
        <f t="shared" si="28"/>
        <v>171.42857142857142</v>
      </c>
      <c r="E207" s="91">
        <v>6.003E-2</v>
      </c>
      <c r="F207" s="92">
        <v>2.0849999999999999E-5</v>
      </c>
      <c r="G207" s="88">
        <f t="shared" si="15"/>
        <v>6.0050850000000003E-2</v>
      </c>
      <c r="H207" s="77">
        <v>42.76</v>
      </c>
      <c r="I207" s="79" t="s">
        <v>12</v>
      </c>
      <c r="J207" s="80">
        <f t="shared" si="26"/>
        <v>42760</v>
      </c>
      <c r="K207" s="77">
        <v>1.8</v>
      </c>
      <c r="L207" s="79" t="s">
        <v>12</v>
      </c>
      <c r="M207" s="76">
        <f t="shared" si="27"/>
        <v>1800</v>
      </c>
      <c r="N207" s="77">
        <v>575.84</v>
      </c>
      <c r="O207" s="79" t="s">
        <v>66</v>
      </c>
      <c r="P207" s="76">
        <f t="shared" si="22"/>
        <v>575.84</v>
      </c>
    </row>
    <row r="208" spans="2:16">
      <c r="B208" s="89">
        <v>1.3</v>
      </c>
      <c r="C208" s="90" t="s">
        <v>67</v>
      </c>
      <c r="D208" s="74">
        <f t="shared" si="28"/>
        <v>185.71428571428572</v>
      </c>
      <c r="E208" s="91">
        <v>5.6950000000000001E-2</v>
      </c>
      <c r="F208" s="92">
        <v>1.9369999999999999E-5</v>
      </c>
      <c r="G208" s="88">
        <f t="shared" si="15"/>
        <v>5.6969369999999998E-2</v>
      </c>
      <c r="H208" s="77">
        <v>49.09</v>
      </c>
      <c r="I208" s="79" t="s">
        <v>12</v>
      </c>
      <c r="J208" s="80">
        <f t="shared" si="26"/>
        <v>49090</v>
      </c>
      <c r="K208" s="77">
        <v>2.0099999999999998</v>
      </c>
      <c r="L208" s="79" t="s">
        <v>12</v>
      </c>
      <c r="M208" s="76">
        <f t="shared" si="27"/>
        <v>2009.9999999999998</v>
      </c>
      <c r="N208" s="77">
        <v>657.03</v>
      </c>
      <c r="O208" s="79" t="s">
        <v>66</v>
      </c>
      <c r="P208" s="76">
        <f t="shared" si="22"/>
        <v>657.03</v>
      </c>
    </row>
    <row r="209" spans="2:16">
      <c r="B209" s="89">
        <v>1.4</v>
      </c>
      <c r="C209" s="90" t="s">
        <v>67</v>
      </c>
      <c r="D209" s="74">
        <f t="shared" si="28"/>
        <v>200</v>
      </c>
      <c r="E209" s="91">
        <v>5.4289999999999998E-2</v>
      </c>
      <c r="F209" s="92">
        <v>1.8099999999999999E-5</v>
      </c>
      <c r="G209" s="88">
        <f t="shared" si="15"/>
        <v>5.4308099999999998E-2</v>
      </c>
      <c r="H209" s="77">
        <v>55.75</v>
      </c>
      <c r="I209" s="79" t="s">
        <v>12</v>
      </c>
      <c r="J209" s="80">
        <f t="shared" si="26"/>
        <v>55750</v>
      </c>
      <c r="K209" s="77">
        <v>2.23</v>
      </c>
      <c r="L209" s="79" t="s">
        <v>12</v>
      </c>
      <c r="M209" s="76">
        <f t="shared" ref="M209:M216" si="29">K209*1000</f>
        <v>2230</v>
      </c>
      <c r="N209" s="77">
        <v>741.7</v>
      </c>
      <c r="O209" s="79" t="s">
        <v>66</v>
      </c>
      <c r="P209" s="76">
        <f t="shared" si="22"/>
        <v>741.7</v>
      </c>
    </row>
    <row r="210" spans="2:16">
      <c r="B210" s="89">
        <v>1.5</v>
      </c>
      <c r="C210" s="90" t="s">
        <v>67</v>
      </c>
      <c r="D210" s="74">
        <f t="shared" si="28"/>
        <v>214.28571428571428</v>
      </c>
      <c r="E210" s="91">
        <v>5.1970000000000002E-2</v>
      </c>
      <c r="F210" s="92">
        <v>1.6990000000000002E-5</v>
      </c>
      <c r="G210" s="88">
        <f t="shared" si="15"/>
        <v>5.1986990000000004E-2</v>
      </c>
      <c r="H210" s="77">
        <v>62.71</v>
      </c>
      <c r="I210" s="79" t="s">
        <v>12</v>
      </c>
      <c r="J210" s="80">
        <f t="shared" si="26"/>
        <v>62710</v>
      </c>
      <c r="K210" s="77">
        <v>2.44</v>
      </c>
      <c r="L210" s="79" t="s">
        <v>12</v>
      </c>
      <c r="M210" s="76">
        <f t="shared" si="29"/>
        <v>2440</v>
      </c>
      <c r="N210" s="77">
        <v>829.62</v>
      </c>
      <c r="O210" s="79" t="s">
        <v>66</v>
      </c>
      <c r="P210" s="76">
        <f t="shared" si="22"/>
        <v>829.62</v>
      </c>
    </row>
    <row r="211" spans="2:16">
      <c r="B211" s="89">
        <v>1.6</v>
      </c>
      <c r="C211" s="90" t="s">
        <v>67</v>
      </c>
      <c r="D211" s="74">
        <f t="shared" si="28"/>
        <v>228.57142857142858</v>
      </c>
      <c r="E211" s="91">
        <v>4.9930000000000002E-2</v>
      </c>
      <c r="F211" s="92">
        <v>1.6010000000000001E-5</v>
      </c>
      <c r="G211" s="88">
        <f t="shared" si="15"/>
        <v>4.9946009999999999E-2</v>
      </c>
      <c r="H211" s="77">
        <v>69.97</v>
      </c>
      <c r="I211" s="79" t="s">
        <v>12</v>
      </c>
      <c r="J211" s="80">
        <f t="shared" si="26"/>
        <v>69970</v>
      </c>
      <c r="K211" s="77">
        <v>2.65</v>
      </c>
      <c r="L211" s="79" t="s">
        <v>12</v>
      </c>
      <c r="M211" s="76">
        <f t="shared" si="29"/>
        <v>2650</v>
      </c>
      <c r="N211" s="77">
        <v>920.56</v>
      </c>
      <c r="O211" s="79" t="s">
        <v>66</v>
      </c>
      <c r="P211" s="76">
        <f t="shared" si="22"/>
        <v>920.56</v>
      </c>
    </row>
    <row r="212" spans="2:16">
      <c r="B212" s="89">
        <v>1.7</v>
      </c>
      <c r="C212" s="90" t="s">
        <v>67</v>
      </c>
      <c r="D212" s="74">
        <f t="shared" si="28"/>
        <v>242.85714285714286</v>
      </c>
      <c r="E212" s="91">
        <v>4.8129999999999999E-2</v>
      </c>
      <c r="F212" s="92">
        <v>1.5140000000000001E-5</v>
      </c>
      <c r="G212" s="88">
        <f t="shared" si="15"/>
        <v>4.8145139999999996E-2</v>
      </c>
      <c r="H212" s="77">
        <v>77.52</v>
      </c>
      <c r="I212" s="79" t="s">
        <v>12</v>
      </c>
      <c r="J212" s="80">
        <f t="shared" si="26"/>
        <v>77520</v>
      </c>
      <c r="K212" s="77">
        <v>2.86</v>
      </c>
      <c r="L212" s="79" t="s">
        <v>12</v>
      </c>
      <c r="M212" s="80">
        <f t="shared" si="29"/>
        <v>2860</v>
      </c>
      <c r="N212" s="77">
        <v>1.01</v>
      </c>
      <c r="O212" s="78" t="s">
        <v>12</v>
      </c>
      <c r="P212" s="80">
        <f t="shared" ref="P208:P217" si="30">N212*1000</f>
        <v>1010</v>
      </c>
    </row>
    <row r="213" spans="2:16">
      <c r="B213" s="89">
        <v>1.8</v>
      </c>
      <c r="C213" s="90" t="s">
        <v>67</v>
      </c>
      <c r="D213" s="74">
        <f t="shared" si="28"/>
        <v>257.14285714285717</v>
      </c>
      <c r="E213" s="91">
        <v>4.6519999999999999E-2</v>
      </c>
      <c r="F213" s="92">
        <v>1.436E-5</v>
      </c>
      <c r="G213" s="88">
        <f t="shared" ref="G213:G228" si="31">E213+F213</f>
        <v>4.6534359999999997E-2</v>
      </c>
      <c r="H213" s="77">
        <v>85.34</v>
      </c>
      <c r="I213" s="79" t="s">
        <v>12</v>
      </c>
      <c r="J213" s="80">
        <f t="shared" si="26"/>
        <v>85340</v>
      </c>
      <c r="K213" s="77">
        <v>3.07</v>
      </c>
      <c r="L213" s="79" t="s">
        <v>12</v>
      </c>
      <c r="M213" s="80">
        <f t="shared" si="29"/>
        <v>3070</v>
      </c>
      <c r="N213" s="77">
        <v>1.1100000000000001</v>
      </c>
      <c r="O213" s="79" t="s">
        <v>12</v>
      </c>
      <c r="P213" s="80">
        <f t="shared" si="30"/>
        <v>1110</v>
      </c>
    </row>
    <row r="214" spans="2:16">
      <c r="B214" s="89">
        <v>2</v>
      </c>
      <c r="C214" s="90" t="s">
        <v>67</v>
      </c>
      <c r="D214" s="74">
        <f t="shared" si="28"/>
        <v>285.71428571428572</v>
      </c>
      <c r="E214" s="91">
        <v>4.3790000000000003E-2</v>
      </c>
      <c r="F214" s="92">
        <v>1.3030000000000001E-5</v>
      </c>
      <c r="G214" s="88">
        <f t="shared" si="31"/>
        <v>4.380303E-2</v>
      </c>
      <c r="H214" s="77">
        <v>101.74</v>
      </c>
      <c r="I214" s="79" t="s">
        <v>12</v>
      </c>
      <c r="J214" s="80">
        <f t="shared" si="26"/>
        <v>101740</v>
      </c>
      <c r="K214" s="77">
        <v>3.86</v>
      </c>
      <c r="L214" s="79" t="s">
        <v>12</v>
      </c>
      <c r="M214" s="80">
        <f t="shared" si="29"/>
        <v>3860</v>
      </c>
      <c r="N214" s="77">
        <v>1.31</v>
      </c>
      <c r="O214" s="79" t="s">
        <v>12</v>
      </c>
      <c r="P214" s="80">
        <f t="shared" si="30"/>
        <v>1310</v>
      </c>
    </row>
    <row r="215" spans="2:16">
      <c r="B215" s="89">
        <v>2.25</v>
      </c>
      <c r="C215" s="90" t="s">
        <v>67</v>
      </c>
      <c r="D215" s="74">
        <f t="shared" si="28"/>
        <v>321.42857142857144</v>
      </c>
      <c r="E215" s="91">
        <v>4.104E-2</v>
      </c>
      <c r="F215" s="92">
        <v>1.169E-5</v>
      </c>
      <c r="G215" s="88">
        <f t="shared" si="31"/>
        <v>4.1051690000000002E-2</v>
      </c>
      <c r="H215" s="77">
        <v>123.56</v>
      </c>
      <c r="I215" s="79" t="s">
        <v>12</v>
      </c>
      <c r="J215" s="80">
        <f t="shared" si="26"/>
        <v>123560</v>
      </c>
      <c r="K215" s="77">
        <v>4.95</v>
      </c>
      <c r="L215" s="79" t="s">
        <v>12</v>
      </c>
      <c r="M215" s="80">
        <f t="shared" si="29"/>
        <v>4950</v>
      </c>
      <c r="N215" s="77">
        <v>1.57</v>
      </c>
      <c r="O215" s="79" t="s">
        <v>12</v>
      </c>
      <c r="P215" s="80">
        <f t="shared" si="30"/>
        <v>1570</v>
      </c>
    </row>
    <row r="216" spans="2:16">
      <c r="B216" s="89">
        <v>2.5</v>
      </c>
      <c r="C216" s="90" t="s">
        <v>67</v>
      </c>
      <c r="D216" s="74">
        <f t="shared" si="28"/>
        <v>357.14285714285717</v>
      </c>
      <c r="E216" s="91">
        <v>3.8850000000000003E-2</v>
      </c>
      <c r="F216" s="92">
        <v>1.061E-5</v>
      </c>
      <c r="G216" s="88">
        <f t="shared" si="31"/>
        <v>3.8860610000000004E-2</v>
      </c>
      <c r="H216" s="77">
        <v>146.72999999999999</v>
      </c>
      <c r="I216" s="79" t="s">
        <v>12</v>
      </c>
      <c r="J216" s="80">
        <f t="shared" si="26"/>
        <v>146730</v>
      </c>
      <c r="K216" s="77">
        <v>5.95</v>
      </c>
      <c r="L216" s="79" t="s">
        <v>12</v>
      </c>
      <c r="M216" s="80">
        <f t="shared" si="29"/>
        <v>5950</v>
      </c>
      <c r="N216" s="77">
        <v>1.85</v>
      </c>
      <c r="O216" s="79" t="s">
        <v>12</v>
      </c>
      <c r="P216" s="80">
        <f t="shared" si="30"/>
        <v>1850</v>
      </c>
    </row>
    <row r="217" spans="2:16">
      <c r="B217" s="89">
        <v>2.75</v>
      </c>
      <c r="C217" s="90" t="s">
        <v>67</v>
      </c>
      <c r="D217" s="74">
        <f t="shared" si="28"/>
        <v>392.85714285714283</v>
      </c>
      <c r="E217" s="91">
        <v>3.7060000000000003E-2</v>
      </c>
      <c r="F217" s="92">
        <v>9.7159999999999998E-6</v>
      </c>
      <c r="G217" s="88">
        <f t="shared" si="31"/>
        <v>3.7069716000000003E-2</v>
      </c>
      <c r="H217" s="77">
        <v>171.11</v>
      </c>
      <c r="I217" s="79" t="s">
        <v>12</v>
      </c>
      <c r="J217" s="80">
        <f t="shared" si="26"/>
        <v>171110</v>
      </c>
      <c r="K217" s="77">
        <v>6.89</v>
      </c>
      <c r="L217" s="79" t="s">
        <v>12</v>
      </c>
      <c r="M217" s="80">
        <f>K217*1000</f>
        <v>6890</v>
      </c>
      <c r="N217" s="77">
        <v>2.13</v>
      </c>
      <c r="O217" s="79" t="s">
        <v>12</v>
      </c>
      <c r="P217" s="80">
        <f t="shared" si="30"/>
        <v>2130</v>
      </c>
    </row>
    <row r="218" spans="2:16">
      <c r="B218" s="89">
        <v>3</v>
      </c>
      <c r="C218" s="90" t="s">
        <v>67</v>
      </c>
      <c r="D218" s="74">
        <f t="shared" si="28"/>
        <v>428.57142857142856</v>
      </c>
      <c r="E218" s="91">
        <v>3.5569999999999997E-2</v>
      </c>
      <c r="F218" s="92">
        <v>8.9660000000000002E-6</v>
      </c>
      <c r="G218" s="88">
        <f t="shared" si="31"/>
        <v>3.5578965999999997E-2</v>
      </c>
      <c r="H218" s="77">
        <v>196.59</v>
      </c>
      <c r="I218" s="79" t="s">
        <v>12</v>
      </c>
      <c r="J218" s="80">
        <f t="shared" si="26"/>
        <v>196590</v>
      </c>
      <c r="K218" s="77">
        <v>7.79</v>
      </c>
      <c r="L218" s="79" t="s">
        <v>12</v>
      </c>
      <c r="M218" s="80">
        <f t="shared" ref="M218:M228" si="32">K218*1000</f>
        <v>7790</v>
      </c>
      <c r="N218" s="77">
        <v>2.42</v>
      </c>
      <c r="O218" s="79" t="s">
        <v>12</v>
      </c>
      <c r="P218" s="80">
        <f t="shared" ref="P218:P221" si="33">N218*1000</f>
        <v>2420</v>
      </c>
    </row>
    <row r="219" spans="2:16">
      <c r="B219" s="89">
        <v>3.25</v>
      </c>
      <c r="C219" s="90" t="s">
        <v>67</v>
      </c>
      <c r="D219" s="74">
        <f t="shared" si="28"/>
        <v>464.28571428571428</v>
      </c>
      <c r="E219" s="91">
        <v>3.4320000000000003E-2</v>
      </c>
      <c r="F219" s="92">
        <v>8.3259999999999996E-6</v>
      </c>
      <c r="G219" s="88">
        <f t="shared" si="31"/>
        <v>3.4328326000000006E-2</v>
      </c>
      <c r="H219" s="77">
        <v>223.06</v>
      </c>
      <c r="I219" s="79" t="s">
        <v>12</v>
      </c>
      <c r="J219" s="80">
        <f t="shared" si="26"/>
        <v>223060</v>
      </c>
      <c r="K219" s="77">
        <v>8.65</v>
      </c>
      <c r="L219" s="79" t="s">
        <v>12</v>
      </c>
      <c r="M219" s="80">
        <f t="shared" si="32"/>
        <v>8650</v>
      </c>
      <c r="N219" s="77">
        <v>2.72</v>
      </c>
      <c r="O219" s="79" t="s">
        <v>12</v>
      </c>
      <c r="P219" s="80">
        <f t="shared" si="33"/>
        <v>2720</v>
      </c>
    </row>
    <row r="220" spans="2:16">
      <c r="B220" s="89">
        <v>3.5</v>
      </c>
      <c r="C220" s="90" t="s">
        <v>67</v>
      </c>
      <c r="D220" s="74">
        <f t="shared" si="28"/>
        <v>500</v>
      </c>
      <c r="E220" s="91">
        <v>3.3259999999999998E-2</v>
      </c>
      <c r="F220" s="92">
        <v>7.7749999999999993E-6</v>
      </c>
      <c r="G220" s="88">
        <f t="shared" si="31"/>
        <v>3.3267774999999999E-2</v>
      </c>
      <c r="H220" s="77">
        <v>250.44</v>
      </c>
      <c r="I220" s="79" t="s">
        <v>12</v>
      </c>
      <c r="J220" s="80">
        <f t="shared" si="26"/>
        <v>250440</v>
      </c>
      <c r="K220" s="77">
        <v>9.49</v>
      </c>
      <c r="L220" s="79" t="s">
        <v>12</v>
      </c>
      <c r="M220" s="80">
        <f t="shared" si="32"/>
        <v>9490</v>
      </c>
      <c r="N220" s="77">
        <v>3.02</v>
      </c>
      <c r="O220" s="79" t="s">
        <v>12</v>
      </c>
      <c r="P220" s="80">
        <f t="shared" si="33"/>
        <v>3020</v>
      </c>
    </row>
    <row r="221" spans="2:16">
      <c r="B221" s="89">
        <v>3.75</v>
      </c>
      <c r="C221" s="90" t="s">
        <v>67</v>
      </c>
      <c r="D221" s="74">
        <f t="shared" si="28"/>
        <v>535.71428571428567</v>
      </c>
      <c r="E221" s="91">
        <v>3.2340000000000001E-2</v>
      </c>
      <c r="F221" s="92">
        <v>7.294E-6</v>
      </c>
      <c r="G221" s="88">
        <f t="shared" si="31"/>
        <v>3.2347293999999999E-2</v>
      </c>
      <c r="H221" s="77">
        <v>278.64999999999998</v>
      </c>
      <c r="I221" s="79" t="s">
        <v>12</v>
      </c>
      <c r="J221" s="80">
        <f t="shared" si="26"/>
        <v>278650</v>
      </c>
      <c r="K221" s="77">
        <v>10.31</v>
      </c>
      <c r="L221" s="79" t="s">
        <v>12</v>
      </c>
      <c r="M221" s="80">
        <f t="shared" si="32"/>
        <v>10310</v>
      </c>
      <c r="N221" s="77">
        <v>3.33</v>
      </c>
      <c r="O221" s="79" t="s">
        <v>12</v>
      </c>
      <c r="P221" s="80">
        <f t="shared" si="33"/>
        <v>3330</v>
      </c>
    </row>
    <row r="222" spans="2:16">
      <c r="B222" s="89">
        <v>4</v>
      </c>
      <c r="C222" s="90" t="s">
        <v>67</v>
      </c>
      <c r="D222" s="74">
        <f t="shared" si="28"/>
        <v>571.42857142857144</v>
      </c>
      <c r="E222" s="91">
        <v>3.1550000000000002E-2</v>
      </c>
      <c r="F222" s="92">
        <v>6.8709999999999999E-6</v>
      </c>
      <c r="G222" s="88">
        <f t="shared" si="31"/>
        <v>3.1556871E-2</v>
      </c>
      <c r="H222" s="77">
        <v>307.60000000000002</v>
      </c>
      <c r="I222" s="79" t="s">
        <v>12</v>
      </c>
      <c r="J222" s="80">
        <f t="shared" si="26"/>
        <v>307600</v>
      </c>
      <c r="K222" s="77">
        <v>11.1</v>
      </c>
      <c r="L222" s="79" t="s">
        <v>12</v>
      </c>
      <c r="M222" s="80">
        <f t="shared" si="32"/>
        <v>11100</v>
      </c>
      <c r="N222" s="77">
        <v>3.64</v>
      </c>
      <c r="O222" s="79" t="s">
        <v>12</v>
      </c>
      <c r="P222" s="80">
        <f>N222*1000</f>
        <v>3640</v>
      </c>
    </row>
    <row r="223" spans="2:16">
      <c r="B223" s="89">
        <v>4.5</v>
      </c>
      <c r="C223" s="90" t="s">
        <v>67</v>
      </c>
      <c r="D223" s="74">
        <f t="shared" si="28"/>
        <v>642.85714285714289</v>
      </c>
      <c r="E223" s="91">
        <v>3.0249999999999999E-2</v>
      </c>
      <c r="F223" s="92">
        <v>6.161E-6</v>
      </c>
      <c r="G223" s="88">
        <f t="shared" si="31"/>
        <v>3.0256161E-2</v>
      </c>
      <c r="H223" s="77">
        <v>367.49</v>
      </c>
      <c r="I223" s="79" t="s">
        <v>12</v>
      </c>
      <c r="J223" s="80">
        <f t="shared" si="26"/>
        <v>367490</v>
      </c>
      <c r="K223" s="77">
        <v>13.99</v>
      </c>
      <c r="L223" s="79" t="s">
        <v>12</v>
      </c>
      <c r="M223" s="80">
        <f t="shared" si="32"/>
        <v>13990</v>
      </c>
      <c r="N223" s="77">
        <v>4.2699999999999996</v>
      </c>
      <c r="O223" s="79" t="s">
        <v>12</v>
      </c>
      <c r="P223" s="80">
        <f t="shared" ref="P223:P228" si="34">N223*1000</f>
        <v>4270</v>
      </c>
    </row>
    <row r="224" spans="2:16">
      <c r="B224" s="89">
        <v>5</v>
      </c>
      <c r="C224" s="90" t="s">
        <v>67</v>
      </c>
      <c r="D224" s="74">
        <f t="shared" si="28"/>
        <v>714.28571428571433</v>
      </c>
      <c r="E224" s="91">
        <v>2.9239999999999999E-2</v>
      </c>
      <c r="F224" s="92">
        <v>5.5879999999999997E-6</v>
      </c>
      <c r="G224" s="88">
        <f t="shared" si="31"/>
        <v>2.9245587999999999E-2</v>
      </c>
      <c r="H224" s="77">
        <v>429.69</v>
      </c>
      <c r="I224" s="79" t="s">
        <v>12</v>
      </c>
      <c r="J224" s="80">
        <f t="shared" si="26"/>
        <v>429690</v>
      </c>
      <c r="K224" s="77">
        <v>16.54</v>
      </c>
      <c r="L224" s="79" t="s">
        <v>12</v>
      </c>
      <c r="M224" s="80">
        <f t="shared" si="32"/>
        <v>16540</v>
      </c>
      <c r="N224" s="77">
        <v>4.9000000000000004</v>
      </c>
      <c r="O224" s="79" t="s">
        <v>12</v>
      </c>
      <c r="P224" s="80">
        <f t="shared" si="34"/>
        <v>4900</v>
      </c>
    </row>
    <row r="225" spans="1:16">
      <c r="B225" s="89">
        <v>5.5</v>
      </c>
      <c r="C225" s="90" t="s">
        <v>67</v>
      </c>
      <c r="D225" s="74">
        <f t="shared" si="28"/>
        <v>785.71428571428567</v>
      </c>
      <c r="E225" s="91">
        <v>2.844E-2</v>
      </c>
      <c r="F225" s="92">
        <v>5.1150000000000002E-6</v>
      </c>
      <c r="G225" s="88">
        <f t="shared" si="31"/>
        <v>2.8445115E-2</v>
      </c>
      <c r="H225" s="77">
        <v>493.85</v>
      </c>
      <c r="I225" s="79" t="s">
        <v>12</v>
      </c>
      <c r="J225" s="80">
        <f t="shared" si="26"/>
        <v>493850</v>
      </c>
      <c r="K225" s="77">
        <v>18.89</v>
      </c>
      <c r="L225" s="79" t="s">
        <v>12</v>
      </c>
      <c r="M225" s="80">
        <f t="shared" si="32"/>
        <v>18890</v>
      </c>
      <c r="N225" s="77">
        <v>5.54</v>
      </c>
      <c r="O225" s="79" t="s">
        <v>12</v>
      </c>
      <c r="P225" s="80">
        <f t="shared" si="34"/>
        <v>5540</v>
      </c>
    </row>
    <row r="226" spans="1:16">
      <c r="B226" s="89">
        <v>6</v>
      </c>
      <c r="C226" s="90" t="s">
        <v>67</v>
      </c>
      <c r="D226" s="74">
        <f t="shared" si="28"/>
        <v>857.14285714285711</v>
      </c>
      <c r="E226" s="91">
        <v>2.7789999999999999E-2</v>
      </c>
      <c r="F226" s="92">
        <v>4.7190000000000001E-6</v>
      </c>
      <c r="G226" s="88">
        <f t="shared" si="31"/>
        <v>2.7794718999999999E-2</v>
      </c>
      <c r="H226" s="77">
        <v>559.65</v>
      </c>
      <c r="I226" s="79" t="s">
        <v>12</v>
      </c>
      <c r="J226" s="80">
        <f t="shared" si="26"/>
        <v>559650</v>
      </c>
      <c r="K226" s="77">
        <v>21.08</v>
      </c>
      <c r="L226" s="79" t="s">
        <v>12</v>
      </c>
      <c r="M226" s="80">
        <f t="shared" si="32"/>
        <v>21080</v>
      </c>
      <c r="N226" s="77">
        <v>6.18</v>
      </c>
      <c r="O226" s="79" t="s">
        <v>12</v>
      </c>
      <c r="P226" s="80">
        <f t="shared" si="34"/>
        <v>6180</v>
      </c>
    </row>
    <row r="227" spans="1:16">
      <c r="B227" s="89">
        <v>6.5</v>
      </c>
      <c r="C227" s="90" t="s">
        <v>67</v>
      </c>
      <c r="D227" s="74">
        <f t="shared" si="28"/>
        <v>928.57142857142856</v>
      </c>
      <c r="E227" s="91">
        <v>2.7269999999999999E-2</v>
      </c>
      <c r="F227" s="92">
        <v>4.3810000000000001E-6</v>
      </c>
      <c r="G227" s="88">
        <f t="shared" si="31"/>
        <v>2.7274381E-2</v>
      </c>
      <c r="H227" s="77">
        <v>626.85</v>
      </c>
      <c r="I227" s="79" t="s">
        <v>12</v>
      </c>
      <c r="J227" s="80">
        <f t="shared" si="26"/>
        <v>626850</v>
      </c>
      <c r="K227" s="77">
        <v>23.14</v>
      </c>
      <c r="L227" s="79" t="s">
        <v>12</v>
      </c>
      <c r="M227" s="80">
        <f t="shared" si="32"/>
        <v>23140</v>
      </c>
      <c r="N227" s="77">
        <v>6.81</v>
      </c>
      <c r="O227" s="79" t="s">
        <v>12</v>
      </c>
      <c r="P227" s="80">
        <f t="shared" si="34"/>
        <v>6810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8"/>
        <v>1000</v>
      </c>
      <c r="E228" s="91">
        <v>2.683E-2</v>
      </c>
      <c r="F228" s="92">
        <v>4.0899999999999998E-6</v>
      </c>
      <c r="G228" s="88">
        <f t="shared" si="31"/>
        <v>2.6834090000000001E-2</v>
      </c>
      <c r="H228" s="77">
        <v>695.25</v>
      </c>
      <c r="I228" s="79" t="s">
        <v>12</v>
      </c>
      <c r="J228" s="80">
        <f t="shared" si="26"/>
        <v>695250</v>
      </c>
      <c r="K228" s="77">
        <v>25.1</v>
      </c>
      <c r="L228" s="79" t="s">
        <v>12</v>
      </c>
      <c r="M228" s="80">
        <f t="shared" si="32"/>
        <v>25100</v>
      </c>
      <c r="N228" s="77">
        <v>7.45</v>
      </c>
      <c r="O228" s="79" t="s">
        <v>12</v>
      </c>
      <c r="P228" s="80">
        <f t="shared" si="34"/>
        <v>7450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228"/>
  <sheetViews>
    <sheetView zoomScale="70" zoomScaleNormal="70" workbookViewId="0">
      <selection activeCell="O213" sqref="O21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srim7Be_Au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101</v>
      </c>
      <c r="D6" s="21" t="s">
        <v>32</v>
      </c>
      <c r="F6" s="27" t="s">
        <v>100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102</v>
      </c>
      <c r="F7" s="32"/>
      <c r="G7" s="33"/>
      <c r="H7" s="33"/>
      <c r="I7" s="34"/>
      <c r="J7" s="4">
        <v>2</v>
      </c>
      <c r="K7" s="35">
        <v>1931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109</v>
      </c>
      <c r="F12" s="32"/>
      <c r="G12" s="33"/>
      <c r="H12" s="33"/>
      <c r="I12" s="34"/>
      <c r="J12" s="4">
        <v>7</v>
      </c>
      <c r="K12" s="35">
        <v>327.07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82</v>
      </c>
      <c r="F13" s="49"/>
      <c r="G13" s="50"/>
      <c r="H13" s="50"/>
      <c r="I13" s="51"/>
      <c r="J13" s="4">
        <v>8</v>
      </c>
      <c r="K13" s="52">
        <v>16.306999999999999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205</v>
      </c>
      <c r="C14" s="102"/>
      <c r="D14" s="21" t="s">
        <v>206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207</v>
      </c>
      <c r="C15" s="103"/>
      <c r="D15" s="101" t="s">
        <v>213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0" t="s">
        <v>59</v>
      </c>
      <c r="F18" s="191"/>
      <c r="G18" s="192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3.8300000000000001E-3</v>
      </c>
      <c r="F20" s="87">
        <v>5.0070000000000002E-3</v>
      </c>
      <c r="G20" s="88">
        <f>E20+F20</f>
        <v>8.8370000000000011E-3</v>
      </c>
      <c r="H20" s="84">
        <v>5</v>
      </c>
      <c r="I20" s="85" t="s">
        <v>64</v>
      </c>
      <c r="J20" s="97">
        <f>H20/1000/10</f>
        <v>5.0000000000000001E-4</v>
      </c>
      <c r="K20" s="84">
        <v>14</v>
      </c>
      <c r="L20" s="85" t="s">
        <v>64</v>
      </c>
      <c r="M20" s="97">
        <f t="shared" ref="M20:M83" si="0">K20/1000/10</f>
        <v>1.4E-3</v>
      </c>
      <c r="N20" s="84">
        <v>10</v>
      </c>
      <c r="O20" s="85" t="s">
        <v>64</v>
      </c>
      <c r="P20" s="97">
        <f t="shared" ref="P20:P83" si="1">N20/1000/10</f>
        <v>1E-3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4.0949999999999997E-3</v>
      </c>
      <c r="F21" s="92">
        <v>5.3569999999999998E-3</v>
      </c>
      <c r="G21" s="88">
        <f t="shared" ref="G21:G84" si="3">E21+F21</f>
        <v>9.4519999999999986E-3</v>
      </c>
      <c r="H21" s="89">
        <v>5</v>
      </c>
      <c r="I21" s="90" t="s">
        <v>64</v>
      </c>
      <c r="J21" s="74">
        <f t="shared" ref="J21:J84" si="4">H21/1000/10</f>
        <v>5.0000000000000001E-4</v>
      </c>
      <c r="K21" s="89">
        <v>15</v>
      </c>
      <c r="L21" s="90" t="s">
        <v>64</v>
      </c>
      <c r="M21" s="74">
        <f t="shared" si="0"/>
        <v>1.5E-3</v>
      </c>
      <c r="N21" s="89">
        <v>11</v>
      </c>
      <c r="O21" s="90" t="s">
        <v>64</v>
      </c>
      <c r="P21" s="74">
        <f t="shared" si="1"/>
        <v>1.0999999999999998E-3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4.3429999999999996E-3</v>
      </c>
      <c r="F22" s="92">
        <v>5.6810000000000003E-3</v>
      </c>
      <c r="G22" s="88">
        <f t="shared" si="3"/>
        <v>1.0024E-2</v>
      </c>
      <c r="H22" s="89">
        <v>5</v>
      </c>
      <c r="I22" s="90" t="s">
        <v>64</v>
      </c>
      <c r="J22" s="74">
        <f t="shared" si="4"/>
        <v>5.0000000000000001E-4</v>
      </c>
      <c r="K22" s="89">
        <v>16</v>
      </c>
      <c r="L22" s="90" t="s">
        <v>64</v>
      </c>
      <c r="M22" s="74">
        <f t="shared" si="0"/>
        <v>1.6000000000000001E-3</v>
      </c>
      <c r="N22" s="89">
        <v>11</v>
      </c>
      <c r="O22" s="90" t="s">
        <v>64</v>
      </c>
      <c r="P22" s="74">
        <f t="shared" si="1"/>
        <v>1.0999999999999998E-3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4.5779999999999996E-3</v>
      </c>
      <c r="F23" s="92">
        <v>5.9829999999999996E-3</v>
      </c>
      <c r="G23" s="88">
        <f t="shared" si="3"/>
        <v>1.0560999999999999E-2</v>
      </c>
      <c r="H23" s="89">
        <v>6</v>
      </c>
      <c r="I23" s="90" t="s">
        <v>64</v>
      </c>
      <c r="J23" s="74">
        <f t="shared" si="4"/>
        <v>6.0000000000000006E-4</v>
      </c>
      <c r="K23" s="89">
        <v>17</v>
      </c>
      <c r="L23" s="90" t="s">
        <v>64</v>
      </c>
      <c r="M23" s="74">
        <f t="shared" si="0"/>
        <v>1.7000000000000001E-3</v>
      </c>
      <c r="N23" s="89">
        <v>12</v>
      </c>
      <c r="O23" s="90" t="s">
        <v>64</v>
      </c>
      <c r="P23" s="74">
        <f t="shared" si="1"/>
        <v>1.2000000000000001E-3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4.8009999999999997E-3</v>
      </c>
      <c r="F24" s="92">
        <v>6.267E-3</v>
      </c>
      <c r="G24" s="88">
        <f t="shared" si="3"/>
        <v>1.1068E-2</v>
      </c>
      <c r="H24" s="89">
        <v>6</v>
      </c>
      <c r="I24" s="90" t="s">
        <v>64</v>
      </c>
      <c r="J24" s="74">
        <f t="shared" si="4"/>
        <v>6.0000000000000006E-4</v>
      </c>
      <c r="K24" s="89">
        <v>18</v>
      </c>
      <c r="L24" s="90" t="s">
        <v>64</v>
      </c>
      <c r="M24" s="74">
        <f t="shared" si="0"/>
        <v>1.8E-3</v>
      </c>
      <c r="N24" s="89">
        <v>13</v>
      </c>
      <c r="O24" s="90" t="s">
        <v>64</v>
      </c>
      <c r="P24" s="74">
        <f t="shared" si="1"/>
        <v>1.2999999999999999E-3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5.0150000000000004E-3</v>
      </c>
      <c r="F25" s="92">
        <v>6.5339999999999999E-3</v>
      </c>
      <c r="G25" s="88">
        <f t="shared" si="3"/>
        <v>1.1549E-2</v>
      </c>
      <c r="H25" s="89">
        <v>6</v>
      </c>
      <c r="I25" s="90" t="s">
        <v>64</v>
      </c>
      <c r="J25" s="74">
        <f t="shared" si="4"/>
        <v>6.0000000000000006E-4</v>
      </c>
      <c r="K25" s="89">
        <v>18</v>
      </c>
      <c r="L25" s="90" t="s">
        <v>64</v>
      </c>
      <c r="M25" s="74">
        <f t="shared" si="0"/>
        <v>1.8E-3</v>
      </c>
      <c r="N25" s="89">
        <v>13</v>
      </c>
      <c r="O25" s="90" t="s">
        <v>64</v>
      </c>
      <c r="P25" s="74">
        <f t="shared" si="1"/>
        <v>1.2999999999999999E-3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5.2199999999999998E-3</v>
      </c>
      <c r="F26" s="92">
        <v>6.7879999999999998E-3</v>
      </c>
      <c r="G26" s="88">
        <f t="shared" si="3"/>
        <v>1.2008E-2</v>
      </c>
      <c r="H26" s="89">
        <v>7</v>
      </c>
      <c r="I26" s="90" t="s">
        <v>64</v>
      </c>
      <c r="J26" s="74">
        <f t="shared" si="4"/>
        <v>6.9999999999999999E-4</v>
      </c>
      <c r="K26" s="89">
        <v>19</v>
      </c>
      <c r="L26" s="90" t="s">
        <v>64</v>
      </c>
      <c r="M26" s="74">
        <f t="shared" si="0"/>
        <v>1.9E-3</v>
      </c>
      <c r="N26" s="89">
        <v>14</v>
      </c>
      <c r="O26" s="90" t="s">
        <v>64</v>
      </c>
      <c r="P26" s="74">
        <f t="shared" si="1"/>
        <v>1.4E-3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5.4169999999999999E-3</v>
      </c>
      <c r="F27" s="92">
        <v>7.0289999999999997E-3</v>
      </c>
      <c r="G27" s="88">
        <f t="shared" si="3"/>
        <v>1.2445999999999999E-2</v>
      </c>
      <c r="H27" s="89">
        <v>7</v>
      </c>
      <c r="I27" s="90" t="s">
        <v>64</v>
      </c>
      <c r="J27" s="74">
        <f t="shared" si="4"/>
        <v>6.9999999999999999E-4</v>
      </c>
      <c r="K27" s="89">
        <v>20</v>
      </c>
      <c r="L27" s="90" t="s">
        <v>64</v>
      </c>
      <c r="M27" s="74">
        <f t="shared" si="0"/>
        <v>2E-3</v>
      </c>
      <c r="N27" s="89">
        <v>14</v>
      </c>
      <c r="O27" s="90" t="s">
        <v>64</v>
      </c>
      <c r="P27" s="74">
        <f t="shared" si="1"/>
        <v>1.4E-3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5.607E-3</v>
      </c>
      <c r="F28" s="92">
        <v>7.2589999999999998E-3</v>
      </c>
      <c r="G28" s="88">
        <f t="shared" si="3"/>
        <v>1.2865999999999999E-2</v>
      </c>
      <c r="H28" s="89">
        <v>7</v>
      </c>
      <c r="I28" s="90" t="s">
        <v>64</v>
      </c>
      <c r="J28" s="74">
        <f t="shared" si="4"/>
        <v>6.9999999999999999E-4</v>
      </c>
      <c r="K28" s="89">
        <v>20</v>
      </c>
      <c r="L28" s="90" t="s">
        <v>64</v>
      </c>
      <c r="M28" s="74">
        <f t="shared" si="0"/>
        <v>2E-3</v>
      </c>
      <c r="N28" s="89">
        <v>15</v>
      </c>
      <c r="O28" s="90" t="s">
        <v>64</v>
      </c>
      <c r="P28" s="74">
        <f t="shared" si="1"/>
        <v>1.5E-3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5.7910000000000001E-3</v>
      </c>
      <c r="F29" s="92">
        <v>7.4780000000000003E-3</v>
      </c>
      <c r="G29" s="88">
        <f t="shared" si="3"/>
        <v>1.3269E-2</v>
      </c>
      <c r="H29" s="89">
        <v>7</v>
      </c>
      <c r="I29" s="90" t="s">
        <v>64</v>
      </c>
      <c r="J29" s="74">
        <f t="shared" si="4"/>
        <v>6.9999999999999999E-4</v>
      </c>
      <c r="K29" s="89">
        <v>21</v>
      </c>
      <c r="L29" s="90" t="s">
        <v>64</v>
      </c>
      <c r="M29" s="74">
        <f t="shared" si="0"/>
        <v>2.1000000000000003E-3</v>
      </c>
      <c r="N29" s="89">
        <v>15</v>
      </c>
      <c r="O29" s="90" t="s">
        <v>64</v>
      </c>
      <c r="P29" s="74">
        <f t="shared" si="1"/>
        <v>1.5E-3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5.9690000000000003E-3</v>
      </c>
      <c r="F30" s="92">
        <v>7.6889999999999997E-3</v>
      </c>
      <c r="G30" s="88">
        <f t="shared" si="3"/>
        <v>1.3658E-2</v>
      </c>
      <c r="H30" s="89">
        <v>8</v>
      </c>
      <c r="I30" s="90" t="s">
        <v>64</v>
      </c>
      <c r="J30" s="74">
        <f t="shared" si="4"/>
        <v>8.0000000000000004E-4</v>
      </c>
      <c r="K30" s="89">
        <v>22</v>
      </c>
      <c r="L30" s="90" t="s">
        <v>64</v>
      </c>
      <c r="M30" s="74">
        <f t="shared" si="0"/>
        <v>2.1999999999999997E-3</v>
      </c>
      <c r="N30" s="89">
        <v>15</v>
      </c>
      <c r="O30" s="90" t="s">
        <v>64</v>
      </c>
      <c r="P30" s="74">
        <f t="shared" si="1"/>
        <v>1.5E-3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6.1419999999999999E-3</v>
      </c>
      <c r="F31" s="92">
        <v>7.8910000000000004E-3</v>
      </c>
      <c r="G31" s="88">
        <f t="shared" si="3"/>
        <v>1.4033E-2</v>
      </c>
      <c r="H31" s="89">
        <v>8</v>
      </c>
      <c r="I31" s="90" t="s">
        <v>64</v>
      </c>
      <c r="J31" s="74">
        <f t="shared" si="4"/>
        <v>8.0000000000000004E-4</v>
      </c>
      <c r="K31" s="89">
        <v>22</v>
      </c>
      <c r="L31" s="90" t="s">
        <v>64</v>
      </c>
      <c r="M31" s="74">
        <f t="shared" si="0"/>
        <v>2.1999999999999997E-3</v>
      </c>
      <c r="N31" s="89">
        <v>16</v>
      </c>
      <c r="O31" s="90" t="s">
        <v>64</v>
      </c>
      <c r="P31" s="74">
        <f t="shared" si="1"/>
        <v>1.6000000000000001E-3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6.4739999999999997E-3</v>
      </c>
      <c r="F32" s="92">
        <v>8.2719999999999998E-3</v>
      </c>
      <c r="G32" s="88">
        <f t="shared" si="3"/>
        <v>1.4745999999999999E-2</v>
      </c>
      <c r="H32" s="89">
        <v>8</v>
      </c>
      <c r="I32" s="90" t="s">
        <v>64</v>
      </c>
      <c r="J32" s="74">
        <f t="shared" si="4"/>
        <v>8.0000000000000004E-4</v>
      </c>
      <c r="K32" s="89">
        <v>24</v>
      </c>
      <c r="L32" s="90" t="s">
        <v>64</v>
      </c>
      <c r="M32" s="74">
        <f t="shared" si="0"/>
        <v>2.4000000000000002E-3</v>
      </c>
      <c r="N32" s="89">
        <v>17</v>
      </c>
      <c r="O32" s="90" t="s">
        <v>64</v>
      </c>
      <c r="P32" s="74">
        <f t="shared" si="1"/>
        <v>1.7000000000000001E-3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6.8669999999999998E-3</v>
      </c>
      <c r="F33" s="92">
        <v>8.7130000000000003E-3</v>
      </c>
      <c r="G33" s="88">
        <f t="shared" si="3"/>
        <v>1.558E-2</v>
      </c>
      <c r="H33" s="89">
        <v>9</v>
      </c>
      <c r="I33" s="90" t="s">
        <v>64</v>
      </c>
      <c r="J33" s="74">
        <f t="shared" si="4"/>
        <v>8.9999999999999998E-4</v>
      </c>
      <c r="K33" s="89">
        <v>25</v>
      </c>
      <c r="L33" s="90" t="s">
        <v>64</v>
      </c>
      <c r="M33" s="74">
        <f t="shared" si="0"/>
        <v>2.5000000000000001E-3</v>
      </c>
      <c r="N33" s="89">
        <v>18</v>
      </c>
      <c r="O33" s="90" t="s">
        <v>64</v>
      </c>
      <c r="P33" s="74">
        <f t="shared" si="1"/>
        <v>1.8E-3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7.2379999999999996E-3</v>
      </c>
      <c r="F34" s="92">
        <v>9.1190000000000004E-3</v>
      </c>
      <c r="G34" s="88">
        <f t="shared" si="3"/>
        <v>1.6357E-2</v>
      </c>
      <c r="H34" s="89">
        <v>9</v>
      </c>
      <c r="I34" s="90" t="s">
        <v>64</v>
      </c>
      <c r="J34" s="74">
        <f t="shared" si="4"/>
        <v>8.9999999999999998E-4</v>
      </c>
      <c r="K34" s="89">
        <v>26</v>
      </c>
      <c r="L34" s="90" t="s">
        <v>64</v>
      </c>
      <c r="M34" s="74">
        <f t="shared" si="0"/>
        <v>2.5999999999999999E-3</v>
      </c>
      <c r="N34" s="89">
        <v>19</v>
      </c>
      <c r="O34" s="90" t="s">
        <v>64</v>
      </c>
      <c r="P34" s="74">
        <f t="shared" si="1"/>
        <v>1.9E-3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7.5919999999999998E-3</v>
      </c>
      <c r="F35" s="92">
        <v>9.4970000000000002E-3</v>
      </c>
      <c r="G35" s="88">
        <f t="shared" si="3"/>
        <v>1.7089E-2</v>
      </c>
      <c r="H35" s="89">
        <v>10</v>
      </c>
      <c r="I35" s="90" t="s">
        <v>64</v>
      </c>
      <c r="J35" s="74">
        <f t="shared" si="4"/>
        <v>1E-3</v>
      </c>
      <c r="K35" s="89">
        <v>28</v>
      </c>
      <c r="L35" s="90" t="s">
        <v>64</v>
      </c>
      <c r="M35" s="74">
        <f t="shared" si="0"/>
        <v>2.8E-3</v>
      </c>
      <c r="N35" s="89">
        <v>20</v>
      </c>
      <c r="O35" s="90" t="s">
        <v>64</v>
      </c>
      <c r="P35" s="74">
        <f t="shared" si="1"/>
        <v>2E-3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7.9290000000000003E-3</v>
      </c>
      <c r="F36" s="92">
        <v>9.8499999999999994E-3</v>
      </c>
      <c r="G36" s="88">
        <f t="shared" si="3"/>
        <v>1.7779E-2</v>
      </c>
      <c r="H36" s="89">
        <v>10</v>
      </c>
      <c r="I36" s="90" t="s">
        <v>64</v>
      </c>
      <c r="J36" s="74">
        <f t="shared" si="4"/>
        <v>1E-3</v>
      </c>
      <c r="K36" s="89">
        <v>29</v>
      </c>
      <c r="L36" s="90" t="s">
        <v>64</v>
      </c>
      <c r="M36" s="74">
        <f t="shared" si="0"/>
        <v>2.9000000000000002E-3</v>
      </c>
      <c r="N36" s="89">
        <v>20</v>
      </c>
      <c r="O36" s="90" t="s">
        <v>64</v>
      </c>
      <c r="P36" s="74">
        <f t="shared" si="1"/>
        <v>2E-3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8.2529999999999999E-3</v>
      </c>
      <c r="F37" s="92">
        <v>1.018E-2</v>
      </c>
      <c r="G37" s="88">
        <f t="shared" si="3"/>
        <v>1.8432999999999998E-2</v>
      </c>
      <c r="H37" s="89">
        <v>11</v>
      </c>
      <c r="I37" s="90" t="s">
        <v>64</v>
      </c>
      <c r="J37" s="74">
        <f t="shared" si="4"/>
        <v>1.0999999999999998E-3</v>
      </c>
      <c r="K37" s="89">
        <v>30</v>
      </c>
      <c r="L37" s="90" t="s">
        <v>64</v>
      </c>
      <c r="M37" s="74">
        <f t="shared" si="0"/>
        <v>3.0000000000000001E-3</v>
      </c>
      <c r="N37" s="89">
        <v>21</v>
      </c>
      <c r="O37" s="90" t="s">
        <v>64</v>
      </c>
      <c r="P37" s="74">
        <f t="shared" si="1"/>
        <v>2.1000000000000003E-3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8.5649999999999997E-3</v>
      </c>
      <c r="F38" s="92">
        <v>1.0489999999999999E-2</v>
      </c>
      <c r="G38" s="88">
        <f t="shared" si="3"/>
        <v>1.9054999999999999E-2</v>
      </c>
      <c r="H38" s="89">
        <v>11</v>
      </c>
      <c r="I38" s="90" t="s">
        <v>64</v>
      </c>
      <c r="J38" s="74">
        <f t="shared" si="4"/>
        <v>1.0999999999999998E-3</v>
      </c>
      <c r="K38" s="89">
        <v>31</v>
      </c>
      <c r="L38" s="90" t="s">
        <v>64</v>
      </c>
      <c r="M38" s="74">
        <f t="shared" si="0"/>
        <v>3.0999999999999999E-3</v>
      </c>
      <c r="N38" s="89">
        <v>22</v>
      </c>
      <c r="O38" s="90" t="s">
        <v>64</v>
      </c>
      <c r="P38" s="74">
        <f t="shared" si="1"/>
        <v>2.1999999999999997E-3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8.8649999999999996E-3</v>
      </c>
      <c r="F39" s="92">
        <v>1.0789999999999999E-2</v>
      </c>
      <c r="G39" s="88">
        <f t="shared" si="3"/>
        <v>1.9654999999999999E-2</v>
      </c>
      <c r="H39" s="89">
        <v>12</v>
      </c>
      <c r="I39" s="90" t="s">
        <v>64</v>
      </c>
      <c r="J39" s="74">
        <f t="shared" si="4"/>
        <v>1.2000000000000001E-3</v>
      </c>
      <c r="K39" s="89">
        <v>32</v>
      </c>
      <c r="L39" s="90" t="s">
        <v>64</v>
      </c>
      <c r="M39" s="74">
        <f t="shared" si="0"/>
        <v>3.2000000000000002E-3</v>
      </c>
      <c r="N39" s="89">
        <v>23</v>
      </c>
      <c r="O39" s="90" t="s">
        <v>64</v>
      </c>
      <c r="P39" s="74">
        <f t="shared" si="1"/>
        <v>2.3E-3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9.1559999999999992E-3</v>
      </c>
      <c r="F40" s="92">
        <v>1.107E-2</v>
      </c>
      <c r="G40" s="88">
        <f t="shared" si="3"/>
        <v>2.0226000000000001E-2</v>
      </c>
      <c r="H40" s="89">
        <v>12</v>
      </c>
      <c r="I40" s="90" t="s">
        <v>64</v>
      </c>
      <c r="J40" s="74">
        <f t="shared" si="4"/>
        <v>1.2000000000000001E-3</v>
      </c>
      <c r="K40" s="89">
        <v>33</v>
      </c>
      <c r="L40" s="90" t="s">
        <v>64</v>
      </c>
      <c r="M40" s="74">
        <f t="shared" si="0"/>
        <v>3.3E-3</v>
      </c>
      <c r="N40" s="89">
        <v>24</v>
      </c>
      <c r="O40" s="90" t="s">
        <v>64</v>
      </c>
      <c r="P40" s="74">
        <f t="shared" si="1"/>
        <v>2.4000000000000002E-3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9.7109999999999991E-3</v>
      </c>
      <c r="F41" s="92">
        <v>1.158E-2</v>
      </c>
      <c r="G41" s="88">
        <f t="shared" si="3"/>
        <v>2.1290999999999997E-2</v>
      </c>
      <c r="H41" s="89">
        <v>13</v>
      </c>
      <c r="I41" s="90" t="s">
        <v>64</v>
      </c>
      <c r="J41" s="74">
        <f t="shared" si="4"/>
        <v>1.2999999999999999E-3</v>
      </c>
      <c r="K41" s="89">
        <v>36</v>
      </c>
      <c r="L41" s="90" t="s">
        <v>64</v>
      </c>
      <c r="M41" s="74">
        <f t="shared" si="0"/>
        <v>3.5999999999999999E-3</v>
      </c>
      <c r="N41" s="89">
        <v>25</v>
      </c>
      <c r="O41" s="90" t="s">
        <v>64</v>
      </c>
      <c r="P41" s="74">
        <f t="shared" si="1"/>
        <v>2.5000000000000001E-3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1.0240000000000001E-2</v>
      </c>
      <c r="F42" s="92">
        <v>1.206E-2</v>
      </c>
      <c r="G42" s="88">
        <f t="shared" si="3"/>
        <v>2.23E-2</v>
      </c>
      <c r="H42" s="89">
        <v>14</v>
      </c>
      <c r="I42" s="90" t="s">
        <v>64</v>
      </c>
      <c r="J42" s="74">
        <f t="shared" si="4"/>
        <v>1.4E-3</v>
      </c>
      <c r="K42" s="89">
        <v>38</v>
      </c>
      <c r="L42" s="90" t="s">
        <v>64</v>
      </c>
      <c r="M42" s="74">
        <f t="shared" si="0"/>
        <v>3.8E-3</v>
      </c>
      <c r="N42" s="89">
        <v>27</v>
      </c>
      <c r="O42" s="90" t="s">
        <v>64</v>
      </c>
      <c r="P42" s="74">
        <f t="shared" si="1"/>
        <v>2.7000000000000001E-3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1.074E-2</v>
      </c>
      <c r="F43" s="92">
        <v>1.2489999999999999E-2</v>
      </c>
      <c r="G43" s="88">
        <f t="shared" si="3"/>
        <v>2.3230000000000001E-2</v>
      </c>
      <c r="H43" s="89">
        <v>15</v>
      </c>
      <c r="I43" s="90" t="s">
        <v>64</v>
      </c>
      <c r="J43" s="74">
        <f t="shared" si="4"/>
        <v>1.5E-3</v>
      </c>
      <c r="K43" s="89">
        <v>40</v>
      </c>
      <c r="L43" s="90" t="s">
        <v>64</v>
      </c>
      <c r="M43" s="74">
        <f t="shared" si="0"/>
        <v>4.0000000000000001E-3</v>
      </c>
      <c r="N43" s="89">
        <v>28</v>
      </c>
      <c r="O43" s="90" t="s">
        <v>64</v>
      </c>
      <c r="P43" s="74">
        <f t="shared" si="1"/>
        <v>2.8E-3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1.1209999999999999E-2</v>
      </c>
      <c r="F44" s="92">
        <v>1.289E-2</v>
      </c>
      <c r="G44" s="88">
        <f t="shared" si="3"/>
        <v>2.41E-2</v>
      </c>
      <c r="H44" s="89">
        <v>16</v>
      </c>
      <c r="I44" s="90" t="s">
        <v>64</v>
      </c>
      <c r="J44" s="74">
        <f t="shared" si="4"/>
        <v>1.6000000000000001E-3</v>
      </c>
      <c r="K44" s="89">
        <v>41</v>
      </c>
      <c r="L44" s="90" t="s">
        <v>64</v>
      </c>
      <c r="M44" s="74">
        <f t="shared" si="0"/>
        <v>4.1000000000000003E-3</v>
      </c>
      <c r="N44" s="89">
        <v>30</v>
      </c>
      <c r="O44" s="90" t="s">
        <v>64</v>
      </c>
      <c r="P44" s="74">
        <f t="shared" si="1"/>
        <v>3.0000000000000001E-3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1.167E-2</v>
      </c>
      <c r="F45" s="92">
        <v>1.3270000000000001E-2</v>
      </c>
      <c r="G45" s="88">
        <f t="shared" si="3"/>
        <v>2.494E-2</v>
      </c>
      <c r="H45" s="89">
        <v>17</v>
      </c>
      <c r="I45" s="90" t="s">
        <v>64</v>
      </c>
      <c r="J45" s="74">
        <f t="shared" si="4"/>
        <v>1.7000000000000001E-3</v>
      </c>
      <c r="K45" s="89">
        <v>43</v>
      </c>
      <c r="L45" s="90" t="s">
        <v>64</v>
      </c>
      <c r="M45" s="74">
        <f t="shared" si="0"/>
        <v>4.3E-3</v>
      </c>
      <c r="N45" s="89">
        <v>31</v>
      </c>
      <c r="O45" s="90" t="s">
        <v>64</v>
      </c>
      <c r="P45" s="74">
        <f t="shared" si="1"/>
        <v>3.0999999999999999E-3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1.2109999999999999E-2</v>
      </c>
      <c r="F46" s="92">
        <v>1.362E-2</v>
      </c>
      <c r="G46" s="88">
        <f t="shared" si="3"/>
        <v>2.5729999999999999E-2</v>
      </c>
      <c r="H46" s="89">
        <v>18</v>
      </c>
      <c r="I46" s="90" t="s">
        <v>64</v>
      </c>
      <c r="J46" s="74">
        <f t="shared" si="4"/>
        <v>1.8E-3</v>
      </c>
      <c r="K46" s="89">
        <v>45</v>
      </c>
      <c r="L46" s="90" t="s">
        <v>64</v>
      </c>
      <c r="M46" s="74">
        <f t="shared" si="0"/>
        <v>4.4999999999999997E-3</v>
      </c>
      <c r="N46" s="89">
        <v>32</v>
      </c>
      <c r="O46" s="90" t="s">
        <v>64</v>
      </c>
      <c r="P46" s="74">
        <f t="shared" si="1"/>
        <v>3.2000000000000002E-3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1.295E-2</v>
      </c>
      <c r="F47" s="92">
        <v>1.4250000000000001E-2</v>
      </c>
      <c r="G47" s="88">
        <f t="shared" si="3"/>
        <v>2.7200000000000002E-2</v>
      </c>
      <c r="H47" s="89">
        <v>19</v>
      </c>
      <c r="I47" s="90" t="s">
        <v>64</v>
      </c>
      <c r="J47" s="74">
        <f t="shared" si="4"/>
        <v>1.9E-3</v>
      </c>
      <c r="K47" s="89">
        <v>49</v>
      </c>
      <c r="L47" s="90" t="s">
        <v>64</v>
      </c>
      <c r="M47" s="74">
        <f t="shared" si="0"/>
        <v>4.8999999999999998E-3</v>
      </c>
      <c r="N47" s="89">
        <v>35</v>
      </c>
      <c r="O47" s="90" t="s">
        <v>64</v>
      </c>
      <c r="P47" s="74">
        <f t="shared" si="1"/>
        <v>3.5000000000000005E-3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1.3729999999999999E-2</v>
      </c>
      <c r="F48" s="92">
        <v>1.482E-2</v>
      </c>
      <c r="G48" s="88">
        <f t="shared" si="3"/>
        <v>2.8549999999999999E-2</v>
      </c>
      <c r="H48" s="89">
        <v>21</v>
      </c>
      <c r="I48" s="90" t="s">
        <v>64</v>
      </c>
      <c r="J48" s="74">
        <f t="shared" si="4"/>
        <v>2.1000000000000003E-3</v>
      </c>
      <c r="K48" s="89">
        <v>52</v>
      </c>
      <c r="L48" s="90" t="s">
        <v>64</v>
      </c>
      <c r="M48" s="74">
        <f t="shared" si="0"/>
        <v>5.1999999999999998E-3</v>
      </c>
      <c r="N48" s="89">
        <v>37</v>
      </c>
      <c r="O48" s="90" t="s">
        <v>64</v>
      </c>
      <c r="P48" s="74">
        <f t="shared" si="1"/>
        <v>3.6999999999999997E-3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1.448E-2</v>
      </c>
      <c r="F49" s="92">
        <v>1.533E-2</v>
      </c>
      <c r="G49" s="88">
        <f t="shared" si="3"/>
        <v>2.981E-2</v>
      </c>
      <c r="H49" s="89">
        <v>22</v>
      </c>
      <c r="I49" s="90" t="s">
        <v>64</v>
      </c>
      <c r="J49" s="74">
        <f t="shared" si="4"/>
        <v>2.1999999999999997E-3</v>
      </c>
      <c r="K49" s="89">
        <v>55</v>
      </c>
      <c r="L49" s="90" t="s">
        <v>64</v>
      </c>
      <c r="M49" s="74">
        <f t="shared" si="0"/>
        <v>5.4999999999999997E-3</v>
      </c>
      <c r="N49" s="89">
        <v>39</v>
      </c>
      <c r="O49" s="90" t="s">
        <v>64</v>
      </c>
      <c r="P49" s="74">
        <f t="shared" si="1"/>
        <v>3.8999999999999998E-3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1.5180000000000001E-2</v>
      </c>
      <c r="F50" s="92">
        <v>1.5789999999999998E-2</v>
      </c>
      <c r="G50" s="88">
        <f t="shared" si="3"/>
        <v>3.0969999999999998E-2</v>
      </c>
      <c r="H50" s="89">
        <v>24</v>
      </c>
      <c r="I50" s="90" t="s">
        <v>64</v>
      </c>
      <c r="J50" s="74">
        <f t="shared" si="4"/>
        <v>2.4000000000000002E-3</v>
      </c>
      <c r="K50" s="89">
        <v>58</v>
      </c>
      <c r="L50" s="90" t="s">
        <v>64</v>
      </c>
      <c r="M50" s="74">
        <f t="shared" si="0"/>
        <v>5.8000000000000005E-3</v>
      </c>
      <c r="N50" s="89">
        <v>42</v>
      </c>
      <c r="O50" s="90" t="s">
        <v>64</v>
      </c>
      <c r="P50" s="74">
        <f t="shared" si="1"/>
        <v>4.2000000000000006E-3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1.5859999999999999E-2</v>
      </c>
      <c r="F51" s="92">
        <v>1.6209999999999999E-2</v>
      </c>
      <c r="G51" s="88">
        <f t="shared" si="3"/>
        <v>3.2070000000000001E-2</v>
      </c>
      <c r="H51" s="89">
        <v>25</v>
      </c>
      <c r="I51" s="90" t="s">
        <v>64</v>
      </c>
      <c r="J51" s="74">
        <f t="shared" si="4"/>
        <v>2.5000000000000001E-3</v>
      </c>
      <c r="K51" s="89">
        <v>61</v>
      </c>
      <c r="L51" s="90" t="s">
        <v>64</v>
      </c>
      <c r="M51" s="74">
        <f t="shared" si="0"/>
        <v>6.0999999999999995E-3</v>
      </c>
      <c r="N51" s="89">
        <v>44</v>
      </c>
      <c r="O51" s="90" t="s">
        <v>64</v>
      </c>
      <c r="P51" s="74">
        <f t="shared" si="1"/>
        <v>4.3999999999999994E-3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1.651E-2</v>
      </c>
      <c r="F52" s="92">
        <v>1.66E-2</v>
      </c>
      <c r="G52" s="88">
        <f t="shared" si="3"/>
        <v>3.3110000000000001E-2</v>
      </c>
      <c r="H52" s="89">
        <v>27</v>
      </c>
      <c r="I52" s="90" t="s">
        <v>64</v>
      </c>
      <c r="J52" s="74">
        <f t="shared" si="4"/>
        <v>2.7000000000000001E-3</v>
      </c>
      <c r="K52" s="89">
        <v>64</v>
      </c>
      <c r="L52" s="90" t="s">
        <v>64</v>
      </c>
      <c r="M52" s="74">
        <f t="shared" si="0"/>
        <v>6.4000000000000003E-3</v>
      </c>
      <c r="N52" s="89">
        <v>46</v>
      </c>
      <c r="O52" s="90" t="s">
        <v>64</v>
      </c>
      <c r="P52" s="74">
        <f t="shared" si="1"/>
        <v>4.5999999999999999E-3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1.7129999999999999E-2</v>
      </c>
      <c r="F53" s="92">
        <v>1.695E-2</v>
      </c>
      <c r="G53" s="88">
        <f t="shared" si="3"/>
        <v>3.4079999999999999E-2</v>
      </c>
      <c r="H53" s="89">
        <v>28</v>
      </c>
      <c r="I53" s="90" t="s">
        <v>64</v>
      </c>
      <c r="J53" s="74">
        <f t="shared" si="4"/>
        <v>2.8E-3</v>
      </c>
      <c r="K53" s="89">
        <v>67</v>
      </c>
      <c r="L53" s="90" t="s">
        <v>64</v>
      </c>
      <c r="M53" s="74">
        <f t="shared" si="0"/>
        <v>6.7000000000000002E-3</v>
      </c>
      <c r="N53" s="89">
        <v>48</v>
      </c>
      <c r="O53" s="90" t="s">
        <v>64</v>
      </c>
      <c r="P53" s="74">
        <f t="shared" si="1"/>
        <v>4.8000000000000004E-3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1.7729999999999999E-2</v>
      </c>
      <c r="F54" s="92">
        <v>1.729E-2</v>
      </c>
      <c r="G54" s="88">
        <f t="shared" si="3"/>
        <v>3.5019999999999996E-2</v>
      </c>
      <c r="H54" s="89">
        <v>29</v>
      </c>
      <c r="I54" s="90" t="s">
        <v>64</v>
      </c>
      <c r="J54" s="74">
        <f t="shared" si="4"/>
        <v>2.9000000000000002E-3</v>
      </c>
      <c r="K54" s="89">
        <v>70</v>
      </c>
      <c r="L54" s="90" t="s">
        <v>64</v>
      </c>
      <c r="M54" s="74">
        <f t="shared" si="0"/>
        <v>7.000000000000001E-3</v>
      </c>
      <c r="N54" s="89">
        <v>50</v>
      </c>
      <c r="O54" s="90" t="s">
        <v>64</v>
      </c>
      <c r="P54" s="74">
        <f t="shared" si="1"/>
        <v>5.0000000000000001E-3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1.831E-2</v>
      </c>
      <c r="F55" s="92">
        <v>1.7590000000000001E-2</v>
      </c>
      <c r="G55" s="88">
        <f t="shared" si="3"/>
        <v>3.5900000000000001E-2</v>
      </c>
      <c r="H55" s="89">
        <v>31</v>
      </c>
      <c r="I55" s="90" t="s">
        <v>64</v>
      </c>
      <c r="J55" s="74">
        <f t="shared" si="4"/>
        <v>3.0999999999999999E-3</v>
      </c>
      <c r="K55" s="89">
        <v>73</v>
      </c>
      <c r="L55" s="90" t="s">
        <v>64</v>
      </c>
      <c r="M55" s="74">
        <f t="shared" si="0"/>
        <v>7.2999999999999992E-3</v>
      </c>
      <c r="N55" s="89">
        <v>52</v>
      </c>
      <c r="O55" s="90" t="s">
        <v>64</v>
      </c>
      <c r="P55" s="74">
        <f t="shared" si="1"/>
        <v>5.1999999999999998E-3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1.8880000000000001E-2</v>
      </c>
      <c r="F56" s="92">
        <v>1.788E-2</v>
      </c>
      <c r="G56" s="88">
        <f t="shared" si="3"/>
        <v>3.6760000000000001E-2</v>
      </c>
      <c r="H56" s="89">
        <v>32</v>
      </c>
      <c r="I56" s="90" t="s">
        <v>64</v>
      </c>
      <c r="J56" s="74">
        <f t="shared" si="4"/>
        <v>3.2000000000000002E-3</v>
      </c>
      <c r="K56" s="89">
        <v>75</v>
      </c>
      <c r="L56" s="90" t="s">
        <v>64</v>
      </c>
      <c r="M56" s="74">
        <f t="shared" si="0"/>
        <v>7.4999999999999997E-3</v>
      </c>
      <c r="N56" s="89">
        <v>54</v>
      </c>
      <c r="O56" s="90" t="s">
        <v>64</v>
      </c>
      <c r="P56" s="74">
        <f t="shared" si="1"/>
        <v>5.4000000000000003E-3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1.942E-2</v>
      </c>
      <c r="F57" s="92">
        <v>1.8149999999999999E-2</v>
      </c>
      <c r="G57" s="88">
        <f t="shared" si="3"/>
        <v>3.7569999999999999E-2</v>
      </c>
      <c r="H57" s="89">
        <v>33</v>
      </c>
      <c r="I57" s="90" t="s">
        <v>64</v>
      </c>
      <c r="J57" s="74">
        <f t="shared" si="4"/>
        <v>3.3E-3</v>
      </c>
      <c r="K57" s="89">
        <v>78</v>
      </c>
      <c r="L57" s="90" t="s">
        <v>64</v>
      </c>
      <c r="M57" s="74">
        <f t="shared" si="0"/>
        <v>7.7999999999999996E-3</v>
      </c>
      <c r="N57" s="89">
        <v>56</v>
      </c>
      <c r="O57" s="90" t="s">
        <v>64</v>
      </c>
      <c r="P57" s="74">
        <f t="shared" si="1"/>
        <v>5.5999999999999999E-3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2.0469999999999999E-2</v>
      </c>
      <c r="F58" s="92">
        <v>1.864E-2</v>
      </c>
      <c r="G58" s="88">
        <f t="shared" si="3"/>
        <v>3.9109999999999999E-2</v>
      </c>
      <c r="H58" s="89">
        <v>36</v>
      </c>
      <c r="I58" s="90" t="s">
        <v>64</v>
      </c>
      <c r="J58" s="74">
        <f t="shared" si="4"/>
        <v>3.5999999999999999E-3</v>
      </c>
      <c r="K58" s="89">
        <v>83</v>
      </c>
      <c r="L58" s="90" t="s">
        <v>64</v>
      </c>
      <c r="M58" s="74">
        <f t="shared" si="0"/>
        <v>8.3000000000000001E-3</v>
      </c>
      <c r="N58" s="89">
        <v>60</v>
      </c>
      <c r="O58" s="90" t="s">
        <v>64</v>
      </c>
      <c r="P58" s="74">
        <f t="shared" si="1"/>
        <v>6.0000000000000001E-3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2.172E-2</v>
      </c>
      <c r="F59" s="92">
        <v>1.9179999999999999E-2</v>
      </c>
      <c r="G59" s="88">
        <f t="shared" si="3"/>
        <v>4.0899999999999999E-2</v>
      </c>
      <c r="H59" s="89">
        <v>39</v>
      </c>
      <c r="I59" s="90" t="s">
        <v>64</v>
      </c>
      <c r="J59" s="74">
        <f t="shared" si="4"/>
        <v>3.8999999999999998E-3</v>
      </c>
      <c r="K59" s="89">
        <v>89</v>
      </c>
      <c r="L59" s="90" t="s">
        <v>64</v>
      </c>
      <c r="M59" s="74">
        <f t="shared" si="0"/>
        <v>8.8999999999999999E-3</v>
      </c>
      <c r="N59" s="89">
        <v>64</v>
      </c>
      <c r="O59" s="90" t="s">
        <v>64</v>
      </c>
      <c r="P59" s="74">
        <f t="shared" si="1"/>
        <v>6.4000000000000003E-3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2.2890000000000001E-2</v>
      </c>
      <c r="F60" s="92">
        <v>1.9650000000000001E-2</v>
      </c>
      <c r="G60" s="88">
        <f t="shared" si="3"/>
        <v>4.2540000000000001E-2</v>
      </c>
      <c r="H60" s="89">
        <v>43</v>
      </c>
      <c r="I60" s="90" t="s">
        <v>64</v>
      </c>
      <c r="J60" s="74">
        <f t="shared" si="4"/>
        <v>4.3E-3</v>
      </c>
      <c r="K60" s="89">
        <v>95</v>
      </c>
      <c r="L60" s="90" t="s">
        <v>64</v>
      </c>
      <c r="M60" s="74">
        <f t="shared" si="0"/>
        <v>9.4999999999999998E-3</v>
      </c>
      <c r="N60" s="89">
        <v>69</v>
      </c>
      <c r="O60" s="90" t="s">
        <v>64</v>
      </c>
      <c r="P60" s="74">
        <f t="shared" si="1"/>
        <v>6.9000000000000008E-3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2.401E-2</v>
      </c>
      <c r="F61" s="92">
        <v>2.0070000000000001E-2</v>
      </c>
      <c r="G61" s="88">
        <f t="shared" si="3"/>
        <v>4.4080000000000001E-2</v>
      </c>
      <c r="H61" s="89">
        <v>46</v>
      </c>
      <c r="I61" s="90" t="s">
        <v>64</v>
      </c>
      <c r="J61" s="74">
        <f t="shared" si="4"/>
        <v>4.5999999999999999E-3</v>
      </c>
      <c r="K61" s="89">
        <v>101</v>
      </c>
      <c r="L61" s="90" t="s">
        <v>64</v>
      </c>
      <c r="M61" s="74">
        <f t="shared" si="0"/>
        <v>1.0100000000000001E-2</v>
      </c>
      <c r="N61" s="89">
        <v>73</v>
      </c>
      <c r="O61" s="90" t="s">
        <v>64</v>
      </c>
      <c r="P61" s="74">
        <f t="shared" si="1"/>
        <v>7.2999999999999992E-3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2.5069999999999999E-2</v>
      </c>
      <c r="F62" s="92">
        <v>2.044E-2</v>
      </c>
      <c r="G62" s="88">
        <f t="shared" si="3"/>
        <v>4.5509999999999995E-2</v>
      </c>
      <c r="H62" s="89">
        <v>49</v>
      </c>
      <c r="I62" s="90" t="s">
        <v>64</v>
      </c>
      <c r="J62" s="74">
        <f t="shared" si="4"/>
        <v>4.8999999999999998E-3</v>
      </c>
      <c r="K62" s="89">
        <v>107</v>
      </c>
      <c r="L62" s="90" t="s">
        <v>64</v>
      </c>
      <c r="M62" s="74">
        <f t="shared" si="0"/>
        <v>1.0699999999999999E-2</v>
      </c>
      <c r="N62" s="89">
        <v>77</v>
      </c>
      <c r="O62" s="90" t="s">
        <v>64</v>
      </c>
      <c r="P62" s="74">
        <f t="shared" si="1"/>
        <v>7.7000000000000002E-3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2.6100000000000002E-2</v>
      </c>
      <c r="F63" s="92">
        <v>2.077E-2</v>
      </c>
      <c r="G63" s="88">
        <f t="shared" si="3"/>
        <v>4.6870000000000002E-2</v>
      </c>
      <c r="H63" s="89">
        <v>52</v>
      </c>
      <c r="I63" s="90" t="s">
        <v>64</v>
      </c>
      <c r="J63" s="74">
        <f t="shared" si="4"/>
        <v>5.1999999999999998E-3</v>
      </c>
      <c r="K63" s="89">
        <v>112</v>
      </c>
      <c r="L63" s="90" t="s">
        <v>64</v>
      </c>
      <c r="M63" s="74">
        <f t="shared" si="0"/>
        <v>1.12E-2</v>
      </c>
      <c r="N63" s="89">
        <v>81</v>
      </c>
      <c r="O63" s="90" t="s">
        <v>64</v>
      </c>
      <c r="P63" s="74">
        <f t="shared" si="1"/>
        <v>8.0999999999999996E-3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2.708E-2</v>
      </c>
      <c r="F64" s="92">
        <v>2.1059999999999999E-2</v>
      </c>
      <c r="G64" s="88">
        <f t="shared" si="3"/>
        <v>4.8140000000000002E-2</v>
      </c>
      <c r="H64" s="89">
        <v>55</v>
      </c>
      <c r="I64" s="90" t="s">
        <v>64</v>
      </c>
      <c r="J64" s="74">
        <f t="shared" si="4"/>
        <v>5.4999999999999997E-3</v>
      </c>
      <c r="K64" s="89">
        <v>118</v>
      </c>
      <c r="L64" s="90" t="s">
        <v>64</v>
      </c>
      <c r="M64" s="74">
        <f t="shared" si="0"/>
        <v>1.18E-2</v>
      </c>
      <c r="N64" s="89">
        <v>85</v>
      </c>
      <c r="O64" s="90" t="s">
        <v>64</v>
      </c>
      <c r="P64" s="74">
        <f t="shared" si="1"/>
        <v>8.5000000000000006E-3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2.8029999999999999E-2</v>
      </c>
      <c r="F65" s="92">
        <v>2.1329999999999998E-2</v>
      </c>
      <c r="G65" s="88">
        <f t="shared" si="3"/>
        <v>4.9360000000000001E-2</v>
      </c>
      <c r="H65" s="89">
        <v>58</v>
      </c>
      <c r="I65" s="90" t="s">
        <v>64</v>
      </c>
      <c r="J65" s="74">
        <f t="shared" si="4"/>
        <v>5.8000000000000005E-3</v>
      </c>
      <c r="K65" s="89">
        <v>123</v>
      </c>
      <c r="L65" s="90" t="s">
        <v>64</v>
      </c>
      <c r="M65" s="74">
        <f t="shared" si="0"/>
        <v>1.23E-2</v>
      </c>
      <c r="N65" s="89">
        <v>89</v>
      </c>
      <c r="O65" s="90" t="s">
        <v>64</v>
      </c>
      <c r="P65" s="74">
        <f t="shared" si="1"/>
        <v>8.8999999999999999E-3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2.895E-2</v>
      </c>
      <c r="F66" s="92">
        <v>2.1579999999999998E-2</v>
      </c>
      <c r="G66" s="88">
        <f t="shared" si="3"/>
        <v>5.0529999999999999E-2</v>
      </c>
      <c r="H66" s="89">
        <v>61</v>
      </c>
      <c r="I66" s="90" t="s">
        <v>64</v>
      </c>
      <c r="J66" s="74">
        <f t="shared" si="4"/>
        <v>6.0999999999999995E-3</v>
      </c>
      <c r="K66" s="89">
        <v>129</v>
      </c>
      <c r="L66" s="90" t="s">
        <v>64</v>
      </c>
      <c r="M66" s="74">
        <f t="shared" si="0"/>
        <v>1.29E-2</v>
      </c>
      <c r="N66" s="89">
        <v>93</v>
      </c>
      <c r="O66" s="90" t="s">
        <v>64</v>
      </c>
      <c r="P66" s="74">
        <f t="shared" si="1"/>
        <v>9.2999999999999992E-3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3.0710000000000001E-2</v>
      </c>
      <c r="F67" s="92">
        <v>2.1999999999999999E-2</v>
      </c>
      <c r="G67" s="88">
        <f t="shared" si="3"/>
        <v>5.271E-2</v>
      </c>
      <c r="H67" s="89">
        <v>67</v>
      </c>
      <c r="I67" s="90" t="s">
        <v>64</v>
      </c>
      <c r="J67" s="74">
        <f t="shared" si="4"/>
        <v>6.7000000000000002E-3</v>
      </c>
      <c r="K67" s="89">
        <v>139</v>
      </c>
      <c r="L67" s="90" t="s">
        <v>64</v>
      </c>
      <c r="M67" s="74">
        <f t="shared" si="0"/>
        <v>1.3900000000000001E-2</v>
      </c>
      <c r="N67" s="89">
        <v>100</v>
      </c>
      <c r="O67" s="90" t="s">
        <v>64</v>
      </c>
      <c r="P67" s="74">
        <f t="shared" si="1"/>
        <v>0.01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3.2370000000000003E-2</v>
      </c>
      <c r="F68" s="92">
        <v>2.2349999999999998E-2</v>
      </c>
      <c r="G68" s="88">
        <f t="shared" si="3"/>
        <v>5.4720000000000005E-2</v>
      </c>
      <c r="H68" s="89">
        <v>73</v>
      </c>
      <c r="I68" s="90" t="s">
        <v>64</v>
      </c>
      <c r="J68" s="74">
        <f t="shared" si="4"/>
        <v>7.2999999999999992E-3</v>
      </c>
      <c r="K68" s="89">
        <v>149</v>
      </c>
      <c r="L68" s="90" t="s">
        <v>64</v>
      </c>
      <c r="M68" s="74">
        <f t="shared" si="0"/>
        <v>1.49E-2</v>
      </c>
      <c r="N68" s="89">
        <v>108</v>
      </c>
      <c r="O68" s="90" t="s">
        <v>64</v>
      </c>
      <c r="P68" s="74">
        <f t="shared" si="1"/>
        <v>1.0800000000000001E-2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3.3950000000000001E-2</v>
      </c>
      <c r="F69" s="92">
        <v>2.265E-2</v>
      </c>
      <c r="G69" s="88">
        <f t="shared" si="3"/>
        <v>5.6599999999999998E-2</v>
      </c>
      <c r="H69" s="89">
        <v>79</v>
      </c>
      <c r="I69" s="90" t="s">
        <v>64</v>
      </c>
      <c r="J69" s="74">
        <f t="shared" si="4"/>
        <v>7.9000000000000008E-3</v>
      </c>
      <c r="K69" s="89">
        <v>159</v>
      </c>
      <c r="L69" s="90" t="s">
        <v>64</v>
      </c>
      <c r="M69" s="74">
        <f t="shared" si="0"/>
        <v>1.5900000000000001E-2</v>
      </c>
      <c r="N69" s="89">
        <v>115</v>
      </c>
      <c r="O69" s="90" t="s">
        <v>64</v>
      </c>
      <c r="P69" s="74">
        <f t="shared" si="1"/>
        <v>1.15E-2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3.5459999999999998E-2</v>
      </c>
      <c r="F70" s="92">
        <v>2.29E-2</v>
      </c>
      <c r="G70" s="88">
        <f t="shared" si="3"/>
        <v>5.8359999999999995E-2</v>
      </c>
      <c r="H70" s="89">
        <v>85</v>
      </c>
      <c r="I70" s="90" t="s">
        <v>64</v>
      </c>
      <c r="J70" s="74">
        <f t="shared" si="4"/>
        <v>8.5000000000000006E-3</v>
      </c>
      <c r="K70" s="89">
        <v>168</v>
      </c>
      <c r="L70" s="90" t="s">
        <v>64</v>
      </c>
      <c r="M70" s="74">
        <f t="shared" si="0"/>
        <v>1.6800000000000002E-2</v>
      </c>
      <c r="N70" s="89">
        <v>122</v>
      </c>
      <c r="O70" s="90" t="s">
        <v>64</v>
      </c>
      <c r="P70" s="74">
        <f t="shared" si="1"/>
        <v>1.2199999999999999E-2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3.6909999999999998E-2</v>
      </c>
      <c r="F71" s="92">
        <v>2.3109999999999999E-2</v>
      </c>
      <c r="G71" s="88">
        <f t="shared" si="3"/>
        <v>6.0019999999999997E-2</v>
      </c>
      <c r="H71" s="89">
        <v>91</v>
      </c>
      <c r="I71" s="90" t="s">
        <v>64</v>
      </c>
      <c r="J71" s="74">
        <f t="shared" si="4"/>
        <v>9.1000000000000004E-3</v>
      </c>
      <c r="K71" s="89">
        <v>177</v>
      </c>
      <c r="L71" s="90" t="s">
        <v>64</v>
      </c>
      <c r="M71" s="74">
        <f t="shared" si="0"/>
        <v>1.77E-2</v>
      </c>
      <c r="N71" s="89">
        <v>129</v>
      </c>
      <c r="O71" s="90" t="s">
        <v>64</v>
      </c>
      <c r="P71" s="74">
        <f t="shared" si="1"/>
        <v>1.29E-2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3.8300000000000001E-2</v>
      </c>
      <c r="F72" s="92">
        <v>2.3290000000000002E-2</v>
      </c>
      <c r="G72" s="88">
        <f t="shared" si="3"/>
        <v>6.1590000000000006E-2</v>
      </c>
      <c r="H72" s="89">
        <v>97</v>
      </c>
      <c r="I72" s="90" t="s">
        <v>64</v>
      </c>
      <c r="J72" s="74">
        <f t="shared" si="4"/>
        <v>9.7000000000000003E-3</v>
      </c>
      <c r="K72" s="89">
        <v>186</v>
      </c>
      <c r="L72" s="90" t="s">
        <v>64</v>
      </c>
      <c r="M72" s="74">
        <f t="shared" si="0"/>
        <v>1.8599999999999998E-2</v>
      </c>
      <c r="N72" s="89">
        <v>135</v>
      </c>
      <c r="O72" s="90" t="s">
        <v>64</v>
      </c>
      <c r="P72" s="74">
        <f t="shared" si="1"/>
        <v>1.3500000000000002E-2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4.095E-2</v>
      </c>
      <c r="F73" s="92">
        <v>2.3570000000000001E-2</v>
      </c>
      <c r="G73" s="88">
        <f t="shared" si="3"/>
        <v>6.4519999999999994E-2</v>
      </c>
      <c r="H73" s="89">
        <v>109</v>
      </c>
      <c r="I73" s="90" t="s">
        <v>64</v>
      </c>
      <c r="J73" s="74">
        <f t="shared" si="4"/>
        <v>1.09E-2</v>
      </c>
      <c r="K73" s="89">
        <v>204</v>
      </c>
      <c r="L73" s="90" t="s">
        <v>64</v>
      </c>
      <c r="M73" s="74">
        <f t="shared" si="0"/>
        <v>2.0399999999999998E-2</v>
      </c>
      <c r="N73" s="89">
        <v>149</v>
      </c>
      <c r="O73" s="90" t="s">
        <v>64</v>
      </c>
      <c r="P73" s="74">
        <f t="shared" si="1"/>
        <v>1.49E-2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4.3430000000000003E-2</v>
      </c>
      <c r="F74" s="92">
        <v>2.3779999999999999E-2</v>
      </c>
      <c r="G74" s="88">
        <f t="shared" si="3"/>
        <v>6.7210000000000006E-2</v>
      </c>
      <c r="H74" s="89">
        <v>120</v>
      </c>
      <c r="I74" s="90" t="s">
        <v>64</v>
      </c>
      <c r="J74" s="74">
        <f t="shared" si="4"/>
        <v>1.2E-2</v>
      </c>
      <c r="K74" s="89">
        <v>221</v>
      </c>
      <c r="L74" s="90" t="s">
        <v>64</v>
      </c>
      <c r="M74" s="74">
        <f t="shared" si="0"/>
        <v>2.2100000000000002E-2</v>
      </c>
      <c r="N74" s="89">
        <v>162</v>
      </c>
      <c r="O74" s="90" t="s">
        <v>64</v>
      </c>
      <c r="P74" s="74">
        <f t="shared" si="1"/>
        <v>1.6199999999999999E-2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4.5780000000000001E-2</v>
      </c>
      <c r="F75" s="92">
        <v>2.392E-2</v>
      </c>
      <c r="G75" s="88">
        <f t="shared" si="3"/>
        <v>6.9699999999999998E-2</v>
      </c>
      <c r="H75" s="89">
        <v>132</v>
      </c>
      <c r="I75" s="90" t="s">
        <v>64</v>
      </c>
      <c r="J75" s="74">
        <f t="shared" si="4"/>
        <v>1.32E-2</v>
      </c>
      <c r="K75" s="89">
        <v>238</v>
      </c>
      <c r="L75" s="90" t="s">
        <v>64</v>
      </c>
      <c r="M75" s="74">
        <f t="shared" si="0"/>
        <v>2.3799999999999998E-2</v>
      </c>
      <c r="N75" s="89">
        <v>174</v>
      </c>
      <c r="O75" s="90" t="s">
        <v>64</v>
      </c>
      <c r="P75" s="74">
        <f t="shared" si="1"/>
        <v>1.7399999999999999E-2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4.8009999999999997E-2</v>
      </c>
      <c r="F76" s="92">
        <v>2.401E-2</v>
      </c>
      <c r="G76" s="88">
        <f t="shared" si="3"/>
        <v>7.2020000000000001E-2</v>
      </c>
      <c r="H76" s="89">
        <v>144</v>
      </c>
      <c r="I76" s="90" t="s">
        <v>64</v>
      </c>
      <c r="J76" s="74">
        <f t="shared" si="4"/>
        <v>1.44E-2</v>
      </c>
      <c r="K76" s="89">
        <v>255</v>
      </c>
      <c r="L76" s="90" t="s">
        <v>64</v>
      </c>
      <c r="M76" s="74">
        <f t="shared" si="0"/>
        <v>2.5500000000000002E-2</v>
      </c>
      <c r="N76" s="89">
        <v>186</v>
      </c>
      <c r="O76" s="90" t="s">
        <v>64</v>
      </c>
      <c r="P76" s="74">
        <f t="shared" si="1"/>
        <v>1.8599999999999998E-2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5.015E-2</v>
      </c>
      <c r="F77" s="92">
        <v>2.4070000000000001E-2</v>
      </c>
      <c r="G77" s="88">
        <f t="shared" si="3"/>
        <v>7.4220000000000008E-2</v>
      </c>
      <c r="H77" s="89">
        <v>156</v>
      </c>
      <c r="I77" s="90" t="s">
        <v>64</v>
      </c>
      <c r="J77" s="74">
        <f t="shared" si="4"/>
        <v>1.5599999999999999E-2</v>
      </c>
      <c r="K77" s="89">
        <v>271</v>
      </c>
      <c r="L77" s="90" t="s">
        <v>64</v>
      </c>
      <c r="M77" s="74">
        <f t="shared" si="0"/>
        <v>2.7100000000000003E-2</v>
      </c>
      <c r="N77" s="89">
        <v>198</v>
      </c>
      <c r="O77" s="90" t="s">
        <v>64</v>
      </c>
      <c r="P77" s="74">
        <f t="shared" si="1"/>
        <v>1.9800000000000002E-2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5.2200000000000003E-2</v>
      </c>
      <c r="F78" s="92">
        <v>2.409E-2</v>
      </c>
      <c r="G78" s="88">
        <f t="shared" si="3"/>
        <v>7.6289999999999997E-2</v>
      </c>
      <c r="H78" s="89">
        <v>167</v>
      </c>
      <c r="I78" s="90" t="s">
        <v>64</v>
      </c>
      <c r="J78" s="74">
        <f t="shared" si="4"/>
        <v>1.67E-2</v>
      </c>
      <c r="K78" s="89">
        <v>287</v>
      </c>
      <c r="L78" s="90" t="s">
        <v>64</v>
      </c>
      <c r="M78" s="74">
        <f t="shared" si="0"/>
        <v>2.8699999999999996E-2</v>
      </c>
      <c r="N78" s="89">
        <v>210</v>
      </c>
      <c r="O78" s="90" t="s">
        <v>64</v>
      </c>
      <c r="P78" s="74">
        <f t="shared" si="1"/>
        <v>2.0999999999999998E-2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5.4170000000000003E-2</v>
      </c>
      <c r="F79" s="92">
        <v>2.409E-2</v>
      </c>
      <c r="G79" s="88">
        <f t="shared" si="3"/>
        <v>7.8259999999999996E-2</v>
      </c>
      <c r="H79" s="89">
        <v>179</v>
      </c>
      <c r="I79" s="90" t="s">
        <v>64</v>
      </c>
      <c r="J79" s="74">
        <f t="shared" si="4"/>
        <v>1.7899999999999999E-2</v>
      </c>
      <c r="K79" s="89">
        <v>302</v>
      </c>
      <c r="L79" s="90" t="s">
        <v>64</v>
      </c>
      <c r="M79" s="74">
        <f t="shared" si="0"/>
        <v>3.0199999999999998E-2</v>
      </c>
      <c r="N79" s="89">
        <v>222</v>
      </c>
      <c r="O79" s="90" t="s">
        <v>64</v>
      </c>
      <c r="P79" s="74">
        <f t="shared" si="1"/>
        <v>2.2200000000000001E-2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5.5199999999999999E-2</v>
      </c>
      <c r="F80" s="92">
        <v>2.4070000000000001E-2</v>
      </c>
      <c r="G80" s="88">
        <f t="shared" si="3"/>
        <v>7.9270000000000007E-2</v>
      </c>
      <c r="H80" s="89">
        <v>191</v>
      </c>
      <c r="I80" s="90" t="s">
        <v>64</v>
      </c>
      <c r="J80" s="74">
        <f t="shared" si="4"/>
        <v>1.9099999999999999E-2</v>
      </c>
      <c r="K80" s="89">
        <v>318</v>
      </c>
      <c r="L80" s="90" t="s">
        <v>64</v>
      </c>
      <c r="M80" s="74">
        <f t="shared" si="0"/>
        <v>3.1800000000000002E-2</v>
      </c>
      <c r="N80" s="89">
        <v>233</v>
      </c>
      <c r="O80" s="90" t="s">
        <v>64</v>
      </c>
      <c r="P80" s="74">
        <f t="shared" si="1"/>
        <v>2.3300000000000001E-2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5.672E-2</v>
      </c>
      <c r="F81" s="92">
        <v>2.4039999999999999E-2</v>
      </c>
      <c r="G81" s="88">
        <f t="shared" si="3"/>
        <v>8.0759999999999998E-2</v>
      </c>
      <c r="H81" s="89">
        <v>203</v>
      </c>
      <c r="I81" s="90" t="s">
        <v>64</v>
      </c>
      <c r="J81" s="74">
        <f t="shared" si="4"/>
        <v>2.0300000000000002E-2</v>
      </c>
      <c r="K81" s="89">
        <v>333</v>
      </c>
      <c r="L81" s="90" t="s">
        <v>64</v>
      </c>
      <c r="M81" s="74">
        <f t="shared" si="0"/>
        <v>3.3300000000000003E-2</v>
      </c>
      <c r="N81" s="89">
        <v>244</v>
      </c>
      <c r="O81" s="90" t="s">
        <v>64</v>
      </c>
      <c r="P81" s="74">
        <f t="shared" si="1"/>
        <v>2.4399999999999998E-2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5.8560000000000001E-2</v>
      </c>
      <c r="F82" s="92">
        <v>2.3990000000000001E-2</v>
      </c>
      <c r="G82" s="88">
        <f t="shared" si="3"/>
        <v>8.2549999999999998E-2</v>
      </c>
      <c r="H82" s="89">
        <v>215</v>
      </c>
      <c r="I82" s="90" t="s">
        <v>64</v>
      </c>
      <c r="J82" s="74">
        <f t="shared" si="4"/>
        <v>2.1499999999999998E-2</v>
      </c>
      <c r="K82" s="89">
        <v>348</v>
      </c>
      <c r="L82" s="90" t="s">
        <v>64</v>
      </c>
      <c r="M82" s="74">
        <f t="shared" si="0"/>
        <v>3.4799999999999998E-2</v>
      </c>
      <c r="N82" s="89">
        <v>256</v>
      </c>
      <c r="O82" s="90" t="s">
        <v>64</v>
      </c>
      <c r="P82" s="74">
        <f t="shared" si="1"/>
        <v>2.5600000000000001E-2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6.0580000000000002E-2</v>
      </c>
      <c r="F83" s="92">
        <v>2.393E-2</v>
      </c>
      <c r="G83" s="88">
        <f t="shared" si="3"/>
        <v>8.4510000000000002E-2</v>
      </c>
      <c r="H83" s="89">
        <v>227</v>
      </c>
      <c r="I83" s="90" t="s">
        <v>64</v>
      </c>
      <c r="J83" s="74">
        <f t="shared" si="4"/>
        <v>2.2700000000000001E-2</v>
      </c>
      <c r="K83" s="89">
        <v>363</v>
      </c>
      <c r="L83" s="90" t="s">
        <v>64</v>
      </c>
      <c r="M83" s="74">
        <f t="shared" si="0"/>
        <v>3.6299999999999999E-2</v>
      </c>
      <c r="N83" s="89">
        <v>267</v>
      </c>
      <c r="O83" s="90" t="s">
        <v>64</v>
      </c>
      <c r="P83" s="74">
        <f t="shared" si="1"/>
        <v>2.6700000000000002E-2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6.4930000000000002E-2</v>
      </c>
      <c r="F84" s="92">
        <v>2.3779999999999999E-2</v>
      </c>
      <c r="G84" s="88">
        <f t="shared" si="3"/>
        <v>8.8709999999999997E-2</v>
      </c>
      <c r="H84" s="89">
        <v>251</v>
      </c>
      <c r="I84" s="90" t="s">
        <v>64</v>
      </c>
      <c r="J84" s="74">
        <f t="shared" si="4"/>
        <v>2.5100000000000001E-2</v>
      </c>
      <c r="K84" s="89">
        <v>391</v>
      </c>
      <c r="L84" s="90" t="s">
        <v>64</v>
      </c>
      <c r="M84" s="74">
        <f t="shared" ref="M84:M147" si="6">K84/1000/10</f>
        <v>3.9100000000000003E-2</v>
      </c>
      <c r="N84" s="89">
        <v>289</v>
      </c>
      <c r="O84" s="90" t="s">
        <v>64</v>
      </c>
      <c r="P84" s="74">
        <f t="shared" ref="P84:P147" si="7">N84/1000/10</f>
        <v>2.8899999999999999E-2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7.0519999999999999E-2</v>
      </c>
      <c r="F85" s="92">
        <v>2.3560000000000001E-2</v>
      </c>
      <c r="G85" s="88">
        <f t="shared" ref="G85:G148" si="8">E85+F85</f>
        <v>9.4079999999999997E-2</v>
      </c>
      <c r="H85" s="89">
        <v>281</v>
      </c>
      <c r="I85" s="90" t="s">
        <v>64</v>
      </c>
      <c r="J85" s="74">
        <f t="shared" ref="J85:J130" si="9">H85/1000/10</f>
        <v>2.8100000000000003E-2</v>
      </c>
      <c r="K85" s="89">
        <v>425</v>
      </c>
      <c r="L85" s="90" t="s">
        <v>64</v>
      </c>
      <c r="M85" s="74">
        <f t="shared" si="6"/>
        <v>4.2499999999999996E-2</v>
      </c>
      <c r="N85" s="89">
        <v>315</v>
      </c>
      <c r="O85" s="90" t="s">
        <v>64</v>
      </c>
      <c r="P85" s="74">
        <f t="shared" si="7"/>
        <v>3.15E-2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7.6009999999999994E-2</v>
      </c>
      <c r="F86" s="92">
        <v>2.3310000000000001E-2</v>
      </c>
      <c r="G86" s="88">
        <f t="shared" si="8"/>
        <v>9.9319999999999992E-2</v>
      </c>
      <c r="H86" s="89">
        <v>311</v>
      </c>
      <c r="I86" s="90" t="s">
        <v>64</v>
      </c>
      <c r="J86" s="74">
        <f t="shared" si="9"/>
        <v>3.1099999999999999E-2</v>
      </c>
      <c r="K86" s="89">
        <v>458</v>
      </c>
      <c r="L86" s="90" t="s">
        <v>64</v>
      </c>
      <c r="M86" s="74">
        <f t="shared" si="6"/>
        <v>4.58E-2</v>
      </c>
      <c r="N86" s="89">
        <v>340</v>
      </c>
      <c r="O86" s="90" t="s">
        <v>64</v>
      </c>
      <c r="P86" s="74">
        <f t="shared" si="7"/>
        <v>3.4000000000000002E-2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8.1299999999999997E-2</v>
      </c>
      <c r="F87" s="92">
        <v>2.3040000000000001E-2</v>
      </c>
      <c r="G87" s="88">
        <f t="shared" si="8"/>
        <v>0.10434</v>
      </c>
      <c r="H87" s="89">
        <v>341</v>
      </c>
      <c r="I87" s="90" t="s">
        <v>64</v>
      </c>
      <c r="J87" s="74">
        <f t="shared" si="9"/>
        <v>3.4100000000000005E-2</v>
      </c>
      <c r="K87" s="89">
        <v>489</v>
      </c>
      <c r="L87" s="90" t="s">
        <v>64</v>
      </c>
      <c r="M87" s="74">
        <f t="shared" si="6"/>
        <v>4.8899999999999999E-2</v>
      </c>
      <c r="N87" s="89">
        <v>364</v>
      </c>
      <c r="O87" s="90" t="s">
        <v>64</v>
      </c>
      <c r="P87" s="74">
        <f t="shared" si="7"/>
        <v>3.6400000000000002E-2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8.634E-2</v>
      </c>
      <c r="F88" s="92">
        <v>2.2769999999999999E-2</v>
      </c>
      <c r="G88" s="88">
        <f t="shared" si="8"/>
        <v>0.10911</v>
      </c>
      <c r="H88" s="89">
        <v>371</v>
      </c>
      <c r="I88" s="90" t="s">
        <v>64</v>
      </c>
      <c r="J88" s="74">
        <f t="shared" si="9"/>
        <v>3.7100000000000001E-2</v>
      </c>
      <c r="K88" s="89">
        <v>519</v>
      </c>
      <c r="L88" s="90" t="s">
        <v>64</v>
      </c>
      <c r="M88" s="74">
        <f t="shared" si="6"/>
        <v>5.1900000000000002E-2</v>
      </c>
      <c r="N88" s="89">
        <v>387</v>
      </c>
      <c r="O88" s="90" t="s">
        <v>64</v>
      </c>
      <c r="P88" s="74">
        <f t="shared" si="7"/>
        <v>3.8699999999999998E-2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9.1139999999999999E-2</v>
      </c>
      <c r="F89" s="92">
        <v>2.249E-2</v>
      </c>
      <c r="G89" s="88">
        <f t="shared" si="8"/>
        <v>0.11362999999999999</v>
      </c>
      <c r="H89" s="89">
        <v>400</v>
      </c>
      <c r="I89" s="90" t="s">
        <v>64</v>
      </c>
      <c r="J89" s="74">
        <f t="shared" si="9"/>
        <v>0.04</v>
      </c>
      <c r="K89" s="89">
        <v>548</v>
      </c>
      <c r="L89" s="90" t="s">
        <v>64</v>
      </c>
      <c r="M89" s="74">
        <f t="shared" si="6"/>
        <v>5.4800000000000001E-2</v>
      </c>
      <c r="N89" s="89">
        <v>409</v>
      </c>
      <c r="O89" s="90" t="s">
        <v>64</v>
      </c>
      <c r="P89" s="74">
        <f t="shared" si="7"/>
        <v>4.0899999999999999E-2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9.572E-2</v>
      </c>
      <c r="F90" s="92">
        <v>2.2210000000000001E-2</v>
      </c>
      <c r="G90" s="88">
        <f t="shared" si="8"/>
        <v>0.11793000000000001</v>
      </c>
      <c r="H90" s="89">
        <v>430</v>
      </c>
      <c r="I90" s="90" t="s">
        <v>64</v>
      </c>
      <c r="J90" s="74">
        <f t="shared" si="9"/>
        <v>4.2999999999999997E-2</v>
      </c>
      <c r="K90" s="89">
        <v>576</v>
      </c>
      <c r="L90" s="90" t="s">
        <v>64</v>
      </c>
      <c r="M90" s="74">
        <f t="shared" si="6"/>
        <v>5.7599999999999998E-2</v>
      </c>
      <c r="N90" s="89">
        <v>431</v>
      </c>
      <c r="O90" s="90" t="s">
        <v>64</v>
      </c>
      <c r="P90" s="74">
        <f t="shared" si="7"/>
        <v>4.3099999999999999E-2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0.10009999999999999</v>
      </c>
      <c r="F91" s="92">
        <v>2.1930000000000002E-2</v>
      </c>
      <c r="G91" s="88">
        <f t="shared" si="8"/>
        <v>0.12203</v>
      </c>
      <c r="H91" s="89">
        <v>460</v>
      </c>
      <c r="I91" s="90" t="s">
        <v>64</v>
      </c>
      <c r="J91" s="74">
        <f t="shared" si="9"/>
        <v>4.5999999999999999E-2</v>
      </c>
      <c r="K91" s="89">
        <v>603</v>
      </c>
      <c r="L91" s="90" t="s">
        <v>64</v>
      </c>
      <c r="M91" s="74">
        <f t="shared" si="6"/>
        <v>6.0299999999999999E-2</v>
      </c>
      <c r="N91" s="89">
        <v>452</v>
      </c>
      <c r="O91" s="90" t="s">
        <v>64</v>
      </c>
      <c r="P91" s="74">
        <f t="shared" si="7"/>
        <v>4.5200000000000004E-2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0.1043</v>
      </c>
      <c r="F92" s="92">
        <v>2.1649999999999999E-2</v>
      </c>
      <c r="G92" s="88">
        <f t="shared" si="8"/>
        <v>0.12595000000000001</v>
      </c>
      <c r="H92" s="89">
        <v>490</v>
      </c>
      <c r="I92" s="90" t="s">
        <v>64</v>
      </c>
      <c r="J92" s="74">
        <f t="shared" si="9"/>
        <v>4.9000000000000002E-2</v>
      </c>
      <c r="K92" s="89">
        <v>630</v>
      </c>
      <c r="L92" s="90" t="s">
        <v>64</v>
      </c>
      <c r="M92" s="74">
        <f t="shared" si="6"/>
        <v>6.3E-2</v>
      </c>
      <c r="N92" s="89">
        <v>473</v>
      </c>
      <c r="O92" s="90" t="s">
        <v>64</v>
      </c>
      <c r="P92" s="74">
        <f t="shared" si="7"/>
        <v>4.7299999999999995E-2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0.1123</v>
      </c>
      <c r="F93" s="92">
        <v>2.111E-2</v>
      </c>
      <c r="G93" s="88">
        <f t="shared" si="8"/>
        <v>0.13341</v>
      </c>
      <c r="H93" s="89">
        <v>551</v>
      </c>
      <c r="I93" s="90" t="s">
        <v>64</v>
      </c>
      <c r="J93" s="74">
        <f t="shared" si="9"/>
        <v>5.5100000000000003E-2</v>
      </c>
      <c r="K93" s="89">
        <v>680</v>
      </c>
      <c r="L93" s="90" t="s">
        <v>64</v>
      </c>
      <c r="M93" s="74">
        <f t="shared" si="6"/>
        <v>6.8000000000000005E-2</v>
      </c>
      <c r="N93" s="89">
        <v>513</v>
      </c>
      <c r="O93" s="90" t="s">
        <v>64</v>
      </c>
      <c r="P93" s="74">
        <f t="shared" si="7"/>
        <v>5.1299999999999998E-2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0.1198</v>
      </c>
      <c r="F94" s="92">
        <v>2.0590000000000001E-2</v>
      </c>
      <c r="G94" s="88">
        <f t="shared" si="8"/>
        <v>0.14039000000000001</v>
      </c>
      <c r="H94" s="89">
        <v>612</v>
      </c>
      <c r="I94" s="90" t="s">
        <v>64</v>
      </c>
      <c r="J94" s="74">
        <f t="shared" si="9"/>
        <v>6.1199999999999997E-2</v>
      </c>
      <c r="K94" s="89">
        <v>728</v>
      </c>
      <c r="L94" s="90" t="s">
        <v>64</v>
      </c>
      <c r="M94" s="74">
        <f t="shared" si="6"/>
        <v>7.2800000000000004E-2</v>
      </c>
      <c r="N94" s="89">
        <v>552</v>
      </c>
      <c r="O94" s="90" t="s">
        <v>64</v>
      </c>
      <c r="P94" s="74">
        <f t="shared" si="7"/>
        <v>5.5200000000000006E-2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0.127</v>
      </c>
      <c r="F95" s="92">
        <v>2.009E-2</v>
      </c>
      <c r="G95" s="88">
        <f t="shared" si="8"/>
        <v>0.14709</v>
      </c>
      <c r="H95" s="89">
        <v>673</v>
      </c>
      <c r="I95" s="90" t="s">
        <v>64</v>
      </c>
      <c r="J95" s="74">
        <f t="shared" si="9"/>
        <v>6.7299999999999999E-2</v>
      </c>
      <c r="K95" s="89">
        <v>773</v>
      </c>
      <c r="L95" s="90" t="s">
        <v>64</v>
      </c>
      <c r="M95" s="74">
        <f t="shared" si="6"/>
        <v>7.7300000000000008E-2</v>
      </c>
      <c r="N95" s="89">
        <v>589</v>
      </c>
      <c r="O95" s="90" t="s">
        <v>64</v>
      </c>
      <c r="P95" s="74">
        <f t="shared" si="7"/>
        <v>5.8899999999999994E-2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0.13400000000000001</v>
      </c>
      <c r="F96" s="92">
        <v>1.9609999999999999E-2</v>
      </c>
      <c r="G96" s="88">
        <f t="shared" si="8"/>
        <v>0.15361</v>
      </c>
      <c r="H96" s="89">
        <v>734</v>
      </c>
      <c r="I96" s="90" t="s">
        <v>64</v>
      </c>
      <c r="J96" s="74">
        <f t="shared" si="9"/>
        <v>7.3399999999999993E-2</v>
      </c>
      <c r="K96" s="89">
        <v>817</v>
      </c>
      <c r="L96" s="90" t="s">
        <v>64</v>
      </c>
      <c r="M96" s="74">
        <f t="shared" si="6"/>
        <v>8.1699999999999995E-2</v>
      </c>
      <c r="N96" s="89">
        <v>625</v>
      </c>
      <c r="O96" s="90" t="s">
        <v>64</v>
      </c>
      <c r="P96" s="74">
        <f t="shared" si="7"/>
        <v>6.25E-2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0.14069999999999999</v>
      </c>
      <c r="F97" s="92">
        <v>1.916E-2</v>
      </c>
      <c r="G97" s="88">
        <f t="shared" si="8"/>
        <v>0.15986</v>
      </c>
      <c r="H97" s="89">
        <v>795</v>
      </c>
      <c r="I97" s="90" t="s">
        <v>64</v>
      </c>
      <c r="J97" s="74">
        <f t="shared" si="9"/>
        <v>7.9500000000000001E-2</v>
      </c>
      <c r="K97" s="89">
        <v>859</v>
      </c>
      <c r="L97" s="90" t="s">
        <v>64</v>
      </c>
      <c r="M97" s="74">
        <f t="shared" si="6"/>
        <v>8.5900000000000004E-2</v>
      </c>
      <c r="N97" s="89">
        <v>659</v>
      </c>
      <c r="O97" s="90" t="s">
        <v>64</v>
      </c>
      <c r="P97" s="74">
        <f t="shared" si="7"/>
        <v>6.59E-2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0.14729999999999999</v>
      </c>
      <c r="F98" s="92">
        <v>1.8720000000000001E-2</v>
      </c>
      <c r="G98" s="88">
        <f t="shared" si="8"/>
        <v>0.16602</v>
      </c>
      <c r="H98" s="89">
        <v>855</v>
      </c>
      <c r="I98" s="90" t="s">
        <v>64</v>
      </c>
      <c r="J98" s="74">
        <f t="shared" si="9"/>
        <v>8.5499999999999993E-2</v>
      </c>
      <c r="K98" s="89">
        <v>899</v>
      </c>
      <c r="L98" s="90" t="s">
        <v>64</v>
      </c>
      <c r="M98" s="74">
        <f t="shared" si="6"/>
        <v>8.9900000000000008E-2</v>
      </c>
      <c r="N98" s="89">
        <v>693</v>
      </c>
      <c r="O98" s="90" t="s">
        <v>64</v>
      </c>
      <c r="P98" s="74">
        <f t="shared" si="7"/>
        <v>6.93E-2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0.16009999999999999</v>
      </c>
      <c r="F99" s="92">
        <v>1.7919999999999998E-2</v>
      </c>
      <c r="G99" s="88">
        <f t="shared" si="8"/>
        <v>0.17801999999999998</v>
      </c>
      <c r="H99" s="89">
        <v>977</v>
      </c>
      <c r="I99" s="90" t="s">
        <v>64</v>
      </c>
      <c r="J99" s="74">
        <f t="shared" si="9"/>
        <v>9.7699999999999995E-2</v>
      </c>
      <c r="K99" s="89">
        <v>975</v>
      </c>
      <c r="L99" s="90" t="s">
        <v>64</v>
      </c>
      <c r="M99" s="74">
        <f t="shared" si="6"/>
        <v>9.7500000000000003E-2</v>
      </c>
      <c r="N99" s="89">
        <v>757</v>
      </c>
      <c r="O99" s="90" t="s">
        <v>64</v>
      </c>
      <c r="P99" s="74">
        <f t="shared" si="7"/>
        <v>7.5700000000000003E-2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0.1726</v>
      </c>
      <c r="F100" s="92">
        <v>1.7180000000000001E-2</v>
      </c>
      <c r="G100" s="88">
        <f t="shared" si="8"/>
        <v>0.18978</v>
      </c>
      <c r="H100" s="89">
        <v>1098</v>
      </c>
      <c r="I100" s="90" t="s">
        <v>64</v>
      </c>
      <c r="J100" s="74">
        <f t="shared" si="9"/>
        <v>0.10980000000000001</v>
      </c>
      <c r="K100" s="89">
        <v>1045</v>
      </c>
      <c r="L100" s="90" t="s">
        <v>64</v>
      </c>
      <c r="M100" s="74">
        <f t="shared" si="6"/>
        <v>0.1045</v>
      </c>
      <c r="N100" s="89">
        <v>818</v>
      </c>
      <c r="O100" s="90" t="s">
        <v>64</v>
      </c>
      <c r="P100" s="74">
        <f t="shared" si="7"/>
        <v>8.1799999999999998E-2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0.18479999999999999</v>
      </c>
      <c r="F101" s="92">
        <v>1.652E-2</v>
      </c>
      <c r="G101" s="88">
        <f t="shared" si="8"/>
        <v>0.20132</v>
      </c>
      <c r="H101" s="89">
        <v>1218</v>
      </c>
      <c r="I101" s="90" t="s">
        <v>64</v>
      </c>
      <c r="J101" s="74">
        <f t="shared" si="9"/>
        <v>0.12179999999999999</v>
      </c>
      <c r="K101" s="89">
        <v>1111</v>
      </c>
      <c r="L101" s="90" t="s">
        <v>64</v>
      </c>
      <c r="M101" s="74">
        <f t="shared" si="6"/>
        <v>0.1111</v>
      </c>
      <c r="N101" s="89">
        <v>876</v>
      </c>
      <c r="O101" s="90" t="s">
        <v>64</v>
      </c>
      <c r="P101" s="74">
        <f t="shared" si="7"/>
        <v>8.7599999999999997E-2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0.1968</v>
      </c>
      <c r="F102" s="92">
        <v>1.5910000000000001E-2</v>
      </c>
      <c r="G102" s="88">
        <f t="shared" si="8"/>
        <v>0.21271000000000001</v>
      </c>
      <c r="H102" s="89">
        <v>1336</v>
      </c>
      <c r="I102" s="90" t="s">
        <v>64</v>
      </c>
      <c r="J102" s="74">
        <f t="shared" si="9"/>
        <v>0.1336</v>
      </c>
      <c r="K102" s="89">
        <v>1172</v>
      </c>
      <c r="L102" s="90" t="s">
        <v>64</v>
      </c>
      <c r="M102" s="74">
        <f t="shared" si="6"/>
        <v>0.1172</v>
      </c>
      <c r="N102" s="89">
        <v>930</v>
      </c>
      <c r="O102" s="90" t="s">
        <v>64</v>
      </c>
      <c r="P102" s="74">
        <f t="shared" si="7"/>
        <v>9.2999999999999999E-2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0.20849999999999999</v>
      </c>
      <c r="F103" s="92">
        <v>1.5350000000000001E-2</v>
      </c>
      <c r="G103" s="88">
        <f t="shared" si="8"/>
        <v>0.22384999999999999</v>
      </c>
      <c r="H103" s="89">
        <v>1454</v>
      </c>
      <c r="I103" s="90" t="s">
        <v>64</v>
      </c>
      <c r="J103" s="74">
        <f t="shared" si="9"/>
        <v>0.1454</v>
      </c>
      <c r="K103" s="89">
        <v>1229</v>
      </c>
      <c r="L103" s="90" t="s">
        <v>64</v>
      </c>
      <c r="M103" s="74">
        <f t="shared" si="6"/>
        <v>0.12290000000000001</v>
      </c>
      <c r="N103" s="89">
        <v>982</v>
      </c>
      <c r="O103" s="90" t="s">
        <v>64</v>
      </c>
      <c r="P103" s="74">
        <f t="shared" si="7"/>
        <v>9.8199999999999996E-2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0.22009999999999999</v>
      </c>
      <c r="F104" s="92">
        <v>1.4840000000000001E-2</v>
      </c>
      <c r="G104" s="88">
        <f t="shared" si="8"/>
        <v>0.23493999999999998</v>
      </c>
      <c r="H104" s="89">
        <v>1569</v>
      </c>
      <c r="I104" s="90" t="s">
        <v>64</v>
      </c>
      <c r="J104" s="74">
        <f t="shared" si="9"/>
        <v>0.15689999999999998</v>
      </c>
      <c r="K104" s="89">
        <v>1283</v>
      </c>
      <c r="L104" s="90" t="s">
        <v>64</v>
      </c>
      <c r="M104" s="74">
        <f t="shared" si="6"/>
        <v>0.1283</v>
      </c>
      <c r="N104" s="89">
        <v>1031</v>
      </c>
      <c r="O104" s="90" t="s">
        <v>64</v>
      </c>
      <c r="P104" s="74">
        <f t="shared" si="7"/>
        <v>0.1031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0.23139999999999999</v>
      </c>
      <c r="F105" s="92">
        <v>1.436E-2</v>
      </c>
      <c r="G105" s="88">
        <f t="shared" si="8"/>
        <v>0.24576000000000001</v>
      </c>
      <c r="H105" s="89">
        <v>1683</v>
      </c>
      <c r="I105" s="90" t="s">
        <v>64</v>
      </c>
      <c r="J105" s="74">
        <f t="shared" si="9"/>
        <v>0.16830000000000001</v>
      </c>
      <c r="K105" s="89">
        <v>1334</v>
      </c>
      <c r="L105" s="90" t="s">
        <v>64</v>
      </c>
      <c r="M105" s="74">
        <f t="shared" si="6"/>
        <v>0.13340000000000002</v>
      </c>
      <c r="N105" s="89">
        <v>1078</v>
      </c>
      <c r="O105" s="90" t="s">
        <v>64</v>
      </c>
      <c r="P105" s="74">
        <f t="shared" si="7"/>
        <v>0.10780000000000001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0.24249999999999999</v>
      </c>
      <c r="F106" s="92">
        <v>1.392E-2</v>
      </c>
      <c r="G106" s="88">
        <f t="shared" si="8"/>
        <v>0.25641999999999998</v>
      </c>
      <c r="H106" s="89">
        <v>1796</v>
      </c>
      <c r="I106" s="90" t="s">
        <v>64</v>
      </c>
      <c r="J106" s="74">
        <f t="shared" si="9"/>
        <v>0.17960000000000001</v>
      </c>
      <c r="K106" s="89">
        <v>1381</v>
      </c>
      <c r="L106" s="90" t="s">
        <v>64</v>
      </c>
      <c r="M106" s="74">
        <f t="shared" si="6"/>
        <v>0.1381</v>
      </c>
      <c r="N106" s="89">
        <v>1123</v>
      </c>
      <c r="O106" s="90" t="s">
        <v>64</v>
      </c>
      <c r="P106" s="74">
        <f t="shared" si="7"/>
        <v>0.1123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0.2535</v>
      </c>
      <c r="F107" s="92">
        <v>1.3509999999999999E-2</v>
      </c>
      <c r="G107" s="88">
        <f t="shared" si="8"/>
        <v>0.26701000000000003</v>
      </c>
      <c r="H107" s="89">
        <v>1907</v>
      </c>
      <c r="I107" s="90" t="s">
        <v>64</v>
      </c>
      <c r="J107" s="74">
        <f t="shared" si="9"/>
        <v>0.19070000000000001</v>
      </c>
      <c r="K107" s="89">
        <v>1426</v>
      </c>
      <c r="L107" s="90" t="s">
        <v>64</v>
      </c>
      <c r="M107" s="74">
        <f t="shared" si="6"/>
        <v>0.1426</v>
      </c>
      <c r="N107" s="89">
        <v>1165</v>
      </c>
      <c r="O107" s="90" t="s">
        <v>64</v>
      </c>
      <c r="P107" s="74">
        <f t="shared" si="7"/>
        <v>0.11650000000000001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0.26419999999999999</v>
      </c>
      <c r="F108" s="92">
        <v>1.3129999999999999E-2</v>
      </c>
      <c r="G108" s="88">
        <f t="shared" si="8"/>
        <v>0.27732999999999997</v>
      </c>
      <c r="H108" s="89">
        <v>2017</v>
      </c>
      <c r="I108" s="90" t="s">
        <v>64</v>
      </c>
      <c r="J108" s="74">
        <f t="shared" si="9"/>
        <v>0.20169999999999999</v>
      </c>
      <c r="K108" s="89">
        <v>1468</v>
      </c>
      <c r="L108" s="90" t="s">
        <v>64</v>
      </c>
      <c r="M108" s="74">
        <f t="shared" si="6"/>
        <v>0.14679999999999999</v>
      </c>
      <c r="N108" s="89">
        <v>1206</v>
      </c>
      <c r="O108" s="90" t="s">
        <v>64</v>
      </c>
      <c r="P108" s="74">
        <f t="shared" si="7"/>
        <v>0.1206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0.27479999999999999</v>
      </c>
      <c r="F109" s="92">
        <v>1.277E-2</v>
      </c>
      <c r="G109" s="88">
        <f t="shared" si="8"/>
        <v>0.28756999999999999</v>
      </c>
      <c r="H109" s="89">
        <v>2125</v>
      </c>
      <c r="I109" s="90" t="s">
        <v>64</v>
      </c>
      <c r="J109" s="74">
        <f t="shared" si="9"/>
        <v>0.21249999999999999</v>
      </c>
      <c r="K109" s="89">
        <v>1508</v>
      </c>
      <c r="L109" s="90" t="s">
        <v>64</v>
      </c>
      <c r="M109" s="74">
        <f t="shared" si="6"/>
        <v>0.15079999999999999</v>
      </c>
      <c r="N109" s="89">
        <v>1246</v>
      </c>
      <c r="O109" s="90" t="s">
        <v>64</v>
      </c>
      <c r="P109" s="74">
        <f t="shared" si="7"/>
        <v>0.1246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0.29549999999999998</v>
      </c>
      <c r="F110" s="92">
        <v>1.2120000000000001E-2</v>
      </c>
      <c r="G110" s="88">
        <f t="shared" si="8"/>
        <v>0.30762</v>
      </c>
      <c r="H110" s="89">
        <v>2336</v>
      </c>
      <c r="I110" s="90" t="s">
        <v>64</v>
      </c>
      <c r="J110" s="74">
        <f t="shared" si="9"/>
        <v>0.23359999999999997</v>
      </c>
      <c r="K110" s="89">
        <v>1582</v>
      </c>
      <c r="L110" s="90" t="s">
        <v>64</v>
      </c>
      <c r="M110" s="74">
        <f t="shared" si="6"/>
        <v>0.15820000000000001</v>
      </c>
      <c r="N110" s="89">
        <v>1320</v>
      </c>
      <c r="O110" s="90" t="s">
        <v>64</v>
      </c>
      <c r="P110" s="74">
        <f t="shared" si="7"/>
        <v>0.13200000000000001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0.32029999999999997</v>
      </c>
      <c r="F111" s="92">
        <v>1.141E-2</v>
      </c>
      <c r="G111" s="88">
        <f t="shared" si="8"/>
        <v>0.33170999999999995</v>
      </c>
      <c r="H111" s="89">
        <v>2593</v>
      </c>
      <c r="I111" s="90" t="s">
        <v>64</v>
      </c>
      <c r="J111" s="74">
        <f t="shared" si="9"/>
        <v>0.25929999999999997</v>
      </c>
      <c r="K111" s="89">
        <v>1664</v>
      </c>
      <c r="L111" s="90" t="s">
        <v>64</v>
      </c>
      <c r="M111" s="74">
        <f t="shared" si="6"/>
        <v>0.16639999999999999</v>
      </c>
      <c r="N111" s="89">
        <v>1405</v>
      </c>
      <c r="O111" s="90" t="s">
        <v>64</v>
      </c>
      <c r="P111" s="74">
        <f t="shared" si="7"/>
        <v>0.14050000000000001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0.34429999999999999</v>
      </c>
      <c r="F112" s="92">
        <v>1.0789999999999999E-2</v>
      </c>
      <c r="G112" s="88">
        <f t="shared" si="8"/>
        <v>0.35509000000000002</v>
      </c>
      <c r="H112" s="89">
        <v>2842</v>
      </c>
      <c r="I112" s="90" t="s">
        <v>64</v>
      </c>
      <c r="J112" s="74">
        <f t="shared" si="9"/>
        <v>0.28420000000000001</v>
      </c>
      <c r="K112" s="89">
        <v>1738</v>
      </c>
      <c r="L112" s="90" t="s">
        <v>64</v>
      </c>
      <c r="M112" s="74">
        <f t="shared" si="6"/>
        <v>0.17380000000000001</v>
      </c>
      <c r="N112" s="89">
        <v>1483</v>
      </c>
      <c r="O112" s="90" t="s">
        <v>64</v>
      </c>
      <c r="P112" s="74">
        <f t="shared" si="7"/>
        <v>0.14830000000000002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0.36730000000000002</v>
      </c>
      <c r="F113" s="92">
        <v>1.0240000000000001E-2</v>
      </c>
      <c r="G113" s="88">
        <f t="shared" si="8"/>
        <v>0.37754000000000004</v>
      </c>
      <c r="H113" s="89">
        <v>3083</v>
      </c>
      <c r="I113" s="90" t="s">
        <v>64</v>
      </c>
      <c r="J113" s="74">
        <f t="shared" si="9"/>
        <v>0.30830000000000002</v>
      </c>
      <c r="K113" s="89">
        <v>1804</v>
      </c>
      <c r="L113" s="90" t="s">
        <v>64</v>
      </c>
      <c r="M113" s="74">
        <f t="shared" si="6"/>
        <v>0.1804</v>
      </c>
      <c r="N113" s="89">
        <v>1554</v>
      </c>
      <c r="O113" s="90" t="s">
        <v>64</v>
      </c>
      <c r="P113" s="74">
        <f t="shared" si="7"/>
        <v>0.15540000000000001</v>
      </c>
    </row>
    <row r="114" spans="1:16">
      <c r="B114" s="89">
        <v>300</v>
      </c>
      <c r="C114" s="90" t="s">
        <v>63</v>
      </c>
      <c r="D114" s="74">
        <f t="shared" ref="D114:D126" si="10">B114/1000/$C$5</f>
        <v>4.2857142857142858E-2</v>
      </c>
      <c r="E114" s="91">
        <v>0.38950000000000001</v>
      </c>
      <c r="F114" s="92">
        <v>9.7560000000000008E-3</v>
      </c>
      <c r="G114" s="88">
        <f t="shared" si="8"/>
        <v>0.399256</v>
      </c>
      <c r="H114" s="89">
        <v>3316</v>
      </c>
      <c r="I114" s="90" t="s">
        <v>64</v>
      </c>
      <c r="J114" s="74">
        <f t="shared" si="9"/>
        <v>0.33160000000000001</v>
      </c>
      <c r="K114" s="89">
        <v>1863</v>
      </c>
      <c r="L114" s="90" t="s">
        <v>64</v>
      </c>
      <c r="M114" s="74">
        <f t="shared" si="6"/>
        <v>0.18629999999999999</v>
      </c>
      <c r="N114" s="89">
        <v>1620</v>
      </c>
      <c r="O114" s="90" t="s">
        <v>64</v>
      </c>
      <c r="P114" s="74">
        <f t="shared" si="7"/>
        <v>0.16200000000000001</v>
      </c>
    </row>
    <row r="115" spans="1:16">
      <c r="B115" s="89">
        <v>325</v>
      </c>
      <c r="C115" s="90" t="s">
        <v>63</v>
      </c>
      <c r="D115" s="74">
        <f t="shared" si="10"/>
        <v>4.642857142857143E-2</v>
      </c>
      <c r="E115" s="91">
        <v>0.41099999999999998</v>
      </c>
      <c r="F115" s="92">
        <v>9.3209999999999994E-3</v>
      </c>
      <c r="G115" s="88">
        <f t="shared" si="8"/>
        <v>0.420321</v>
      </c>
      <c r="H115" s="89">
        <v>3543</v>
      </c>
      <c r="I115" s="90" t="s">
        <v>64</v>
      </c>
      <c r="J115" s="74">
        <f t="shared" si="9"/>
        <v>0.3543</v>
      </c>
      <c r="K115" s="89">
        <v>1917</v>
      </c>
      <c r="L115" s="90" t="s">
        <v>64</v>
      </c>
      <c r="M115" s="74">
        <f t="shared" si="6"/>
        <v>0.19170000000000001</v>
      </c>
      <c r="N115" s="89">
        <v>1682</v>
      </c>
      <c r="O115" s="90" t="s">
        <v>64</v>
      </c>
      <c r="P115" s="74">
        <f t="shared" si="7"/>
        <v>0.16819999999999999</v>
      </c>
    </row>
    <row r="116" spans="1:16">
      <c r="B116" s="89">
        <v>350</v>
      </c>
      <c r="C116" s="90" t="s">
        <v>63</v>
      </c>
      <c r="D116" s="74">
        <f t="shared" si="10"/>
        <v>4.9999999999999996E-2</v>
      </c>
      <c r="E116" s="91">
        <v>0.43169999999999997</v>
      </c>
      <c r="F116" s="92">
        <v>8.9300000000000004E-3</v>
      </c>
      <c r="G116" s="88">
        <f t="shared" si="8"/>
        <v>0.44062999999999997</v>
      </c>
      <c r="H116" s="89">
        <v>3764</v>
      </c>
      <c r="I116" s="90" t="s">
        <v>64</v>
      </c>
      <c r="J116" s="74">
        <f t="shared" si="9"/>
        <v>0.37639999999999996</v>
      </c>
      <c r="K116" s="89">
        <v>1967</v>
      </c>
      <c r="L116" s="90" t="s">
        <v>64</v>
      </c>
      <c r="M116" s="74">
        <f t="shared" si="6"/>
        <v>0.19670000000000001</v>
      </c>
      <c r="N116" s="89">
        <v>1739</v>
      </c>
      <c r="O116" s="90" t="s">
        <v>64</v>
      </c>
      <c r="P116" s="74">
        <f t="shared" si="7"/>
        <v>0.1739</v>
      </c>
    </row>
    <row r="117" spans="1:16">
      <c r="B117" s="89">
        <v>375</v>
      </c>
      <c r="C117" s="90" t="s">
        <v>63</v>
      </c>
      <c r="D117" s="74">
        <f t="shared" si="10"/>
        <v>5.3571428571428568E-2</v>
      </c>
      <c r="E117" s="91">
        <v>0.45169999999999999</v>
      </c>
      <c r="F117" s="92">
        <v>8.5749999999999993E-3</v>
      </c>
      <c r="G117" s="88">
        <f t="shared" si="8"/>
        <v>0.46027499999999999</v>
      </c>
      <c r="H117" s="89">
        <v>3979</v>
      </c>
      <c r="I117" s="90" t="s">
        <v>64</v>
      </c>
      <c r="J117" s="74">
        <f t="shared" si="9"/>
        <v>0.39790000000000003</v>
      </c>
      <c r="K117" s="89">
        <v>2012</v>
      </c>
      <c r="L117" s="90" t="s">
        <v>64</v>
      </c>
      <c r="M117" s="74">
        <f t="shared" si="6"/>
        <v>0.20119999999999999</v>
      </c>
      <c r="N117" s="89">
        <v>1793</v>
      </c>
      <c r="O117" s="90" t="s">
        <v>64</v>
      </c>
      <c r="P117" s="74">
        <f t="shared" si="7"/>
        <v>0.17929999999999999</v>
      </c>
    </row>
    <row r="118" spans="1:16">
      <c r="B118" s="89">
        <v>400</v>
      </c>
      <c r="C118" s="90" t="s">
        <v>63</v>
      </c>
      <c r="D118" s="74">
        <f t="shared" si="10"/>
        <v>5.7142857142857148E-2</v>
      </c>
      <c r="E118" s="91">
        <v>0.47099999999999997</v>
      </c>
      <c r="F118" s="92">
        <v>8.2509999999999997E-3</v>
      </c>
      <c r="G118" s="88">
        <f t="shared" si="8"/>
        <v>0.47925099999999998</v>
      </c>
      <c r="H118" s="89">
        <v>4189</v>
      </c>
      <c r="I118" s="90" t="s">
        <v>64</v>
      </c>
      <c r="J118" s="74">
        <f t="shared" si="9"/>
        <v>0.41889999999999999</v>
      </c>
      <c r="K118" s="89">
        <v>2054</v>
      </c>
      <c r="L118" s="90" t="s">
        <v>64</v>
      </c>
      <c r="M118" s="74">
        <f t="shared" si="6"/>
        <v>0.20539999999999997</v>
      </c>
      <c r="N118" s="89">
        <v>1844</v>
      </c>
      <c r="O118" s="90" t="s">
        <v>64</v>
      </c>
      <c r="P118" s="74">
        <f t="shared" si="7"/>
        <v>0.18440000000000001</v>
      </c>
    </row>
    <row r="119" spans="1:16">
      <c r="B119" s="89">
        <v>450</v>
      </c>
      <c r="C119" s="90" t="s">
        <v>63</v>
      </c>
      <c r="D119" s="74">
        <f t="shared" si="10"/>
        <v>6.4285714285714293E-2</v>
      </c>
      <c r="E119" s="91">
        <v>0.50780000000000003</v>
      </c>
      <c r="F119" s="92">
        <v>7.6819999999999996E-3</v>
      </c>
      <c r="G119" s="88">
        <f t="shared" si="8"/>
        <v>0.515482</v>
      </c>
      <c r="H119" s="89">
        <v>4594</v>
      </c>
      <c r="I119" s="90" t="s">
        <v>64</v>
      </c>
      <c r="J119" s="74">
        <f t="shared" si="9"/>
        <v>0.45940000000000003</v>
      </c>
      <c r="K119" s="89">
        <v>2129</v>
      </c>
      <c r="L119" s="90" t="s">
        <v>64</v>
      </c>
      <c r="M119" s="74">
        <f t="shared" si="6"/>
        <v>0.21290000000000001</v>
      </c>
      <c r="N119" s="89">
        <v>1937</v>
      </c>
      <c r="O119" s="90" t="s">
        <v>64</v>
      </c>
      <c r="P119" s="74">
        <f t="shared" si="7"/>
        <v>0.19370000000000001</v>
      </c>
    </row>
    <row r="120" spans="1:16">
      <c r="B120" s="89">
        <v>500</v>
      </c>
      <c r="C120" s="90" t="s">
        <v>63</v>
      </c>
      <c r="D120" s="74">
        <f t="shared" si="10"/>
        <v>7.1428571428571425E-2</v>
      </c>
      <c r="E120" s="91">
        <v>0.54220000000000002</v>
      </c>
      <c r="F120" s="92">
        <v>7.1960000000000001E-3</v>
      </c>
      <c r="G120" s="88">
        <f t="shared" si="8"/>
        <v>0.549396</v>
      </c>
      <c r="H120" s="89">
        <v>4982</v>
      </c>
      <c r="I120" s="90" t="s">
        <v>64</v>
      </c>
      <c r="J120" s="74">
        <f t="shared" si="9"/>
        <v>0.49820000000000003</v>
      </c>
      <c r="K120" s="89">
        <v>2194</v>
      </c>
      <c r="L120" s="90" t="s">
        <v>64</v>
      </c>
      <c r="M120" s="74">
        <f t="shared" si="6"/>
        <v>0.21939999999999998</v>
      </c>
      <c r="N120" s="89">
        <v>2020</v>
      </c>
      <c r="O120" s="90" t="s">
        <v>64</v>
      </c>
      <c r="P120" s="74">
        <f t="shared" si="7"/>
        <v>0.20200000000000001</v>
      </c>
    </row>
    <row r="121" spans="1:16">
      <c r="B121" s="89">
        <v>550</v>
      </c>
      <c r="C121" s="90" t="s">
        <v>63</v>
      </c>
      <c r="D121" s="74">
        <f t="shared" si="10"/>
        <v>7.8571428571428584E-2</v>
      </c>
      <c r="E121" s="91">
        <v>0.57440000000000002</v>
      </c>
      <c r="F121" s="92">
        <v>6.7759999999999999E-3</v>
      </c>
      <c r="G121" s="88">
        <f t="shared" si="8"/>
        <v>0.58117600000000003</v>
      </c>
      <c r="H121" s="89">
        <v>5355</v>
      </c>
      <c r="I121" s="90" t="s">
        <v>64</v>
      </c>
      <c r="J121" s="74">
        <f t="shared" si="9"/>
        <v>0.53550000000000009</v>
      </c>
      <c r="K121" s="89">
        <v>2251</v>
      </c>
      <c r="L121" s="90" t="s">
        <v>64</v>
      </c>
      <c r="M121" s="74">
        <f t="shared" si="6"/>
        <v>0.22509999999999999</v>
      </c>
      <c r="N121" s="89">
        <v>2096</v>
      </c>
      <c r="O121" s="90" t="s">
        <v>64</v>
      </c>
      <c r="P121" s="74">
        <f t="shared" si="7"/>
        <v>0.20960000000000001</v>
      </c>
    </row>
    <row r="122" spans="1:16">
      <c r="B122" s="89">
        <v>600</v>
      </c>
      <c r="C122" s="90" t="s">
        <v>63</v>
      </c>
      <c r="D122" s="74">
        <f t="shared" si="10"/>
        <v>8.5714285714285715E-2</v>
      </c>
      <c r="E122" s="91">
        <v>0.60450000000000004</v>
      </c>
      <c r="F122" s="92">
        <v>6.4089999999999998E-3</v>
      </c>
      <c r="G122" s="88">
        <f t="shared" si="8"/>
        <v>0.61090900000000004</v>
      </c>
      <c r="H122" s="89">
        <v>5715</v>
      </c>
      <c r="I122" s="90" t="s">
        <v>64</v>
      </c>
      <c r="J122" s="74">
        <f t="shared" si="9"/>
        <v>0.57150000000000001</v>
      </c>
      <c r="K122" s="89">
        <v>2302</v>
      </c>
      <c r="L122" s="90" t="s">
        <v>64</v>
      </c>
      <c r="M122" s="74">
        <f t="shared" si="6"/>
        <v>0.23020000000000002</v>
      </c>
      <c r="N122" s="89">
        <v>2166</v>
      </c>
      <c r="O122" s="90" t="s">
        <v>64</v>
      </c>
      <c r="P122" s="74">
        <f t="shared" si="7"/>
        <v>0.21659999999999999</v>
      </c>
    </row>
    <row r="123" spans="1:16">
      <c r="B123" s="89">
        <v>650</v>
      </c>
      <c r="C123" s="90" t="s">
        <v>63</v>
      </c>
      <c r="D123" s="74">
        <f t="shared" si="10"/>
        <v>9.285714285714286E-2</v>
      </c>
      <c r="E123" s="91">
        <v>0.63270000000000004</v>
      </c>
      <c r="F123" s="92">
        <v>6.084E-3</v>
      </c>
      <c r="G123" s="88">
        <f t="shared" si="8"/>
        <v>0.63878400000000002</v>
      </c>
      <c r="H123" s="89">
        <v>6063</v>
      </c>
      <c r="I123" s="90" t="s">
        <v>64</v>
      </c>
      <c r="J123" s="76">
        <f t="shared" si="9"/>
        <v>0.60629999999999995</v>
      </c>
      <c r="K123" s="89">
        <v>2348</v>
      </c>
      <c r="L123" s="90" t="s">
        <v>64</v>
      </c>
      <c r="M123" s="74">
        <f t="shared" si="6"/>
        <v>0.23479999999999998</v>
      </c>
      <c r="N123" s="89">
        <v>2230</v>
      </c>
      <c r="O123" s="90" t="s">
        <v>64</v>
      </c>
      <c r="P123" s="74">
        <f t="shared" si="7"/>
        <v>0.223</v>
      </c>
    </row>
    <row r="124" spans="1:16">
      <c r="B124" s="89">
        <v>700</v>
      </c>
      <c r="C124" s="90" t="s">
        <v>63</v>
      </c>
      <c r="D124" s="74">
        <f t="shared" si="10"/>
        <v>9.9999999999999992E-2</v>
      </c>
      <c r="E124" s="91">
        <v>0.65910000000000002</v>
      </c>
      <c r="F124" s="92">
        <v>5.7949999999999998E-3</v>
      </c>
      <c r="G124" s="88">
        <f t="shared" si="8"/>
        <v>0.66489500000000001</v>
      </c>
      <c r="H124" s="89">
        <v>6401</v>
      </c>
      <c r="I124" s="90" t="s">
        <v>64</v>
      </c>
      <c r="J124" s="76">
        <f t="shared" si="9"/>
        <v>0.6401</v>
      </c>
      <c r="K124" s="89">
        <v>2390</v>
      </c>
      <c r="L124" s="90" t="s">
        <v>64</v>
      </c>
      <c r="M124" s="74">
        <f t="shared" si="6"/>
        <v>0.23900000000000002</v>
      </c>
      <c r="N124" s="89">
        <v>2289</v>
      </c>
      <c r="O124" s="90" t="s">
        <v>64</v>
      </c>
      <c r="P124" s="74">
        <f t="shared" si="7"/>
        <v>0.22890000000000002</v>
      </c>
    </row>
    <row r="125" spans="1:16">
      <c r="B125" s="77">
        <v>800</v>
      </c>
      <c r="C125" s="79" t="s">
        <v>63</v>
      </c>
      <c r="D125" s="74">
        <f t="shared" si="10"/>
        <v>0.1142857142857143</v>
      </c>
      <c r="E125" s="91">
        <v>0.70669999999999999</v>
      </c>
      <c r="F125" s="92">
        <v>5.3020000000000003E-3</v>
      </c>
      <c r="G125" s="88">
        <f t="shared" si="8"/>
        <v>0.71200200000000002</v>
      </c>
      <c r="H125" s="89">
        <v>7052</v>
      </c>
      <c r="I125" s="90" t="s">
        <v>64</v>
      </c>
      <c r="J125" s="76">
        <f t="shared" si="9"/>
        <v>0.70519999999999994</v>
      </c>
      <c r="K125" s="89">
        <v>2463</v>
      </c>
      <c r="L125" s="90" t="s">
        <v>64</v>
      </c>
      <c r="M125" s="74">
        <f t="shared" si="6"/>
        <v>0.24630000000000002</v>
      </c>
      <c r="N125" s="89">
        <v>2397</v>
      </c>
      <c r="O125" s="90" t="s">
        <v>64</v>
      </c>
      <c r="P125" s="74">
        <f t="shared" si="7"/>
        <v>0.23969999999999997</v>
      </c>
    </row>
    <row r="126" spans="1:16">
      <c r="B126" s="77">
        <v>900</v>
      </c>
      <c r="C126" s="79" t="s">
        <v>63</v>
      </c>
      <c r="D126" s="74">
        <f t="shared" si="10"/>
        <v>0.12857142857142859</v>
      </c>
      <c r="E126" s="91">
        <v>0.74829999999999997</v>
      </c>
      <c r="F126" s="92">
        <v>4.895E-3</v>
      </c>
      <c r="G126" s="88">
        <f t="shared" si="8"/>
        <v>0.75319499999999995</v>
      </c>
      <c r="H126" s="77">
        <v>7675</v>
      </c>
      <c r="I126" s="79" t="s">
        <v>64</v>
      </c>
      <c r="J126" s="76">
        <f t="shared" si="9"/>
        <v>0.76749999999999996</v>
      </c>
      <c r="K126" s="77">
        <v>2526</v>
      </c>
      <c r="L126" s="79" t="s">
        <v>64</v>
      </c>
      <c r="M126" s="74">
        <f t="shared" si="6"/>
        <v>0.25259999999999999</v>
      </c>
      <c r="N126" s="77">
        <v>2493</v>
      </c>
      <c r="O126" s="79" t="s">
        <v>64</v>
      </c>
      <c r="P126" s="74">
        <f t="shared" si="7"/>
        <v>0.24929999999999999</v>
      </c>
    </row>
    <row r="127" spans="1:16">
      <c r="B127" s="77">
        <v>1</v>
      </c>
      <c r="C127" s="78" t="s">
        <v>65</v>
      </c>
      <c r="D127" s="74">
        <f t="shared" ref="D127:D190" si="11">B127/$C$5</f>
        <v>0.14285714285714285</v>
      </c>
      <c r="E127" s="91">
        <v>0.78449999999999998</v>
      </c>
      <c r="F127" s="92">
        <v>4.5529999999999998E-3</v>
      </c>
      <c r="G127" s="88">
        <f t="shared" si="8"/>
        <v>0.789053</v>
      </c>
      <c r="H127" s="77">
        <v>8274</v>
      </c>
      <c r="I127" s="79" t="s">
        <v>64</v>
      </c>
      <c r="J127" s="76">
        <f t="shared" si="9"/>
        <v>0.82739999999999991</v>
      </c>
      <c r="K127" s="77">
        <v>2581</v>
      </c>
      <c r="L127" s="79" t="s">
        <v>64</v>
      </c>
      <c r="M127" s="74">
        <f t="shared" si="6"/>
        <v>0.2581</v>
      </c>
      <c r="N127" s="77">
        <v>2579</v>
      </c>
      <c r="O127" s="79" t="s">
        <v>64</v>
      </c>
      <c r="P127" s="74">
        <f t="shared" si="7"/>
        <v>0.25790000000000002</v>
      </c>
    </row>
    <row r="128" spans="1:16">
      <c r="A128" s="94"/>
      <c r="B128" s="89">
        <v>1.1000000000000001</v>
      </c>
      <c r="C128" s="90" t="s">
        <v>65</v>
      </c>
      <c r="D128" s="74">
        <f t="shared" si="11"/>
        <v>0.15714285714285717</v>
      </c>
      <c r="E128" s="91">
        <v>0.81610000000000005</v>
      </c>
      <c r="F128" s="92">
        <v>4.2599999999999999E-3</v>
      </c>
      <c r="G128" s="88">
        <f t="shared" si="8"/>
        <v>0.82036000000000009</v>
      </c>
      <c r="H128" s="89">
        <v>8855</v>
      </c>
      <c r="I128" s="90" t="s">
        <v>64</v>
      </c>
      <c r="J128" s="76">
        <f t="shared" si="9"/>
        <v>0.88550000000000006</v>
      </c>
      <c r="K128" s="77">
        <v>2629</v>
      </c>
      <c r="L128" s="79" t="s">
        <v>64</v>
      </c>
      <c r="M128" s="74">
        <f t="shared" si="6"/>
        <v>0.26290000000000002</v>
      </c>
      <c r="N128" s="77">
        <v>2657</v>
      </c>
      <c r="O128" s="79" t="s">
        <v>64</v>
      </c>
      <c r="P128" s="74">
        <f t="shared" si="7"/>
        <v>0.26569999999999999</v>
      </c>
    </row>
    <row r="129" spans="1:16">
      <c r="A129" s="94"/>
      <c r="B129" s="89">
        <v>1.2</v>
      </c>
      <c r="C129" s="90" t="s">
        <v>65</v>
      </c>
      <c r="D129" s="74">
        <f t="shared" si="11"/>
        <v>0.17142857142857143</v>
      </c>
      <c r="E129" s="91">
        <v>0.84350000000000003</v>
      </c>
      <c r="F129" s="92">
        <v>4.0070000000000001E-3</v>
      </c>
      <c r="G129" s="88">
        <f t="shared" si="8"/>
        <v>0.84750700000000001</v>
      </c>
      <c r="H129" s="89">
        <v>9421</v>
      </c>
      <c r="I129" s="90" t="s">
        <v>64</v>
      </c>
      <c r="J129" s="76">
        <f t="shared" si="9"/>
        <v>0.94209999999999994</v>
      </c>
      <c r="K129" s="77">
        <v>2673</v>
      </c>
      <c r="L129" s="79" t="s">
        <v>64</v>
      </c>
      <c r="M129" s="74">
        <f t="shared" si="6"/>
        <v>0.26729999999999998</v>
      </c>
      <c r="N129" s="77">
        <v>2730</v>
      </c>
      <c r="O129" s="79" t="s">
        <v>64</v>
      </c>
      <c r="P129" s="74">
        <f t="shared" si="7"/>
        <v>0.27300000000000002</v>
      </c>
    </row>
    <row r="130" spans="1:16">
      <c r="A130" s="94"/>
      <c r="B130" s="89">
        <v>1.3</v>
      </c>
      <c r="C130" s="90" t="s">
        <v>65</v>
      </c>
      <c r="D130" s="74">
        <f t="shared" si="11"/>
        <v>0.18571428571428572</v>
      </c>
      <c r="E130" s="91">
        <v>0.86739999999999995</v>
      </c>
      <c r="F130" s="92">
        <v>3.7859999999999999E-3</v>
      </c>
      <c r="G130" s="88">
        <f t="shared" si="8"/>
        <v>0.8711859999999999</v>
      </c>
      <c r="H130" s="89">
        <v>9974</v>
      </c>
      <c r="I130" s="90" t="s">
        <v>64</v>
      </c>
      <c r="J130" s="76">
        <f t="shared" si="9"/>
        <v>0.99740000000000006</v>
      </c>
      <c r="K130" s="77">
        <v>2712</v>
      </c>
      <c r="L130" s="79" t="s">
        <v>64</v>
      </c>
      <c r="M130" s="74">
        <f t="shared" si="6"/>
        <v>0.2712</v>
      </c>
      <c r="N130" s="77">
        <v>2798</v>
      </c>
      <c r="O130" s="79" t="s">
        <v>64</v>
      </c>
      <c r="P130" s="74">
        <f t="shared" si="7"/>
        <v>0.27979999999999999</v>
      </c>
    </row>
    <row r="131" spans="1:16">
      <c r="A131" s="94"/>
      <c r="B131" s="89">
        <v>1.4</v>
      </c>
      <c r="C131" s="90" t="s">
        <v>65</v>
      </c>
      <c r="D131" s="74">
        <f t="shared" si="11"/>
        <v>0.19999999999999998</v>
      </c>
      <c r="E131" s="91">
        <v>0.88819999999999999</v>
      </c>
      <c r="F131" s="92">
        <v>3.591E-3</v>
      </c>
      <c r="G131" s="88">
        <f t="shared" si="8"/>
        <v>0.891791</v>
      </c>
      <c r="H131" s="89">
        <v>1.05</v>
      </c>
      <c r="I131" s="93" t="s">
        <v>66</v>
      </c>
      <c r="J131" s="76">
        <f t="shared" ref="J131:J171" si="12">H131</f>
        <v>1.05</v>
      </c>
      <c r="K131" s="77">
        <v>2748</v>
      </c>
      <c r="L131" s="79" t="s">
        <v>64</v>
      </c>
      <c r="M131" s="74">
        <f t="shared" si="6"/>
        <v>0.27480000000000004</v>
      </c>
      <c r="N131" s="77">
        <v>2861</v>
      </c>
      <c r="O131" s="79" t="s">
        <v>64</v>
      </c>
      <c r="P131" s="74">
        <f t="shared" si="7"/>
        <v>0.28610000000000002</v>
      </c>
    </row>
    <row r="132" spans="1:16">
      <c r="A132" s="94"/>
      <c r="B132" s="89">
        <v>1.5</v>
      </c>
      <c r="C132" s="90" t="s">
        <v>65</v>
      </c>
      <c r="D132" s="74">
        <f t="shared" si="11"/>
        <v>0.21428571428571427</v>
      </c>
      <c r="E132" s="91">
        <v>0.90620000000000001</v>
      </c>
      <c r="F132" s="92">
        <v>3.4160000000000002E-3</v>
      </c>
      <c r="G132" s="88">
        <f t="shared" si="8"/>
        <v>0.90961599999999998</v>
      </c>
      <c r="H132" s="89">
        <v>1.1100000000000001</v>
      </c>
      <c r="I132" s="90" t="s">
        <v>66</v>
      </c>
      <c r="J132" s="76">
        <f t="shared" si="12"/>
        <v>1.1100000000000001</v>
      </c>
      <c r="K132" s="77">
        <v>2782</v>
      </c>
      <c r="L132" s="79" t="s">
        <v>64</v>
      </c>
      <c r="M132" s="74">
        <f t="shared" si="6"/>
        <v>0.2782</v>
      </c>
      <c r="N132" s="77">
        <v>2921</v>
      </c>
      <c r="O132" s="79" t="s">
        <v>64</v>
      </c>
      <c r="P132" s="74">
        <f t="shared" si="7"/>
        <v>0.29209999999999997</v>
      </c>
    </row>
    <row r="133" spans="1:16">
      <c r="A133" s="94"/>
      <c r="B133" s="89">
        <v>1.6</v>
      </c>
      <c r="C133" s="90" t="s">
        <v>65</v>
      </c>
      <c r="D133" s="74">
        <f t="shared" si="11"/>
        <v>0.22857142857142859</v>
      </c>
      <c r="E133" s="91">
        <v>0.92179999999999995</v>
      </c>
      <c r="F133" s="92">
        <v>3.2599999999999999E-3</v>
      </c>
      <c r="G133" s="88">
        <f t="shared" si="8"/>
        <v>0.92505999999999999</v>
      </c>
      <c r="H133" s="89">
        <v>1.1599999999999999</v>
      </c>
      <c r="I133" s="90" t="s">
        <v>66</v>
      </c>
      <c r="J133" s="76">
        <f t="shared" si="12"/>
        <v>1.1599999999999999</v>
      </c>
      <c r="K133" s="77">
        <v>2813</v>
      </c>
      <c r="L133" s="79" t="s">
        <v>64</v>
      </c>
      <c r="M133" s="74">
        <f t="shared" si="6"/>
        <v>0.28129999999999999</v>
      </c>
      <c r="N133" s="77">
        <v>2978</v>
      </c>
      <c r="O133" s="79" t="s">
        <v>64</v>
      </c>
      <c r="P133" s="74">
        <f t="shared" si="7"/>
        <v>0.29780000000000001</v>
      </c>
    </row>
    <row r="134" spans="1:16">
      <c r="A134" s="94"/>
      <c r="B134" s="89">
        <v>1.7</v>
      </c>
      <c r="C134" s="90" t="s">
        <v>65</v>
      </c>
      <c r="D134" s="74">
        <f t="shared" si="11"/>
        <v>0.24285714285714285</v>
      </c>
      <c r="E134" s="91">
        <v>0.93540000000000001</v>
      </c>
      <c r="F134" s="92">
        <v>3.1189999999999998E-3</v>
      </c>
      <c r="G134" s="88">
        <f t="shared" si="8"/>
        <v>0.93851899999999999</v>
      </c>
      <c r="H134" s="89">
        <v>1.21</v>
      </c>
      <c r="I134" s="90" t="s">
        <v>66</v>
      </c>
      <c r="J134" s="76">
        <f t="shared" si="12"/>
        <v>1.21</v>
      </c>
      <c r="K134" s="77">
        <v>2842</v>
      </c>
      <c r="L134" s="79" t="s">
        <v>64</v>
      </c>
      <c r="M134" s="74">
        <f t="shared" si="6"/>
        <v>0.28420000000000001</v>
      </c>
      <c r="N134" s="77">
        <v>3033</v>
      </c>
      <c r="O134" s="79" t="s">
        <v>64</v>
      </c>
      <c r="P134" s="74">
        <f t="shared" si="7"/>
        <v>0.30330000000000001</v>
      </c>
    </row>
    <row r="135" spans="1:16">
      <c r="A135" s="94"/>
      <c r="B135" s="89">
        <v>1.8</v>
      </c>
      <c r="C135" s="90" t="s">
        <v>65</v>
      </c>
      <c r="D135" s="74">
        <f t="shared" si="11"/>
        <v>0.25714285714285717</v>
      </c>
      <c r="E135" s="91">
        <v>0.94710000000000005</v>
      </c>
      <c r="F135" s="92">
        <v>2.9910000000000002E-3</v>
      </c>
      <c r="G135" s="88">
        <f t="shared" si="8"/>
        <v>0.95009100000000002</v>
      </c>
      <c r="H135" s="89">
        <v>1.26</v>
      </c>
      <c r="I135" s="90" t="s">
        <v>66</v>
      </c>
      <c r="J135" s="76">
        <f t="shared" si="12"/>
        <v>1.26</v>
      </c>
      <c r="K135" s="77">
        <v>2870</v>
      </c>
      <c r="L135" s="79" t="s">
        <v>64</v>
      </c>
      <c r="M135" s="74">
        <f t="shared" si="6"/>
        <v>0.28700000000000003</v>
      </c>
      <c r="N135" s="77">
        <v>3085</v>
      </c>
      <c r="O135" s="79" t="s">
        <v>64</v>
      </c>
      <c r="P135" s="74">
        <f t="shared" si="7"/>
        <v>0.3085</v>
      </c>
    </row>
    <row r="136" spans="1:16">
      <c r="A136" s="94"/>
      <c r="B136" s="89">
        <v>2</v>
      </c>
      <c r="C136" s="90" t="s">
        <v>65</v>
      </c>
      <c r="D136" s="74">
        <f t="shared" si="11"/>
        <v>0.2857142857142857</v>
      </c>
      <c r="E136" s="91">
        <v>0.96579999999999999</v>
      </c>
      <c r="F136" s="92">
        <v>2.7669999999999999E-3</v>
      </c>
      <c r="G136" s="88">
        <f t="shared" si="8"/>
        <v>0.96856699999999996</v>
      </c>
      <c r="H136" s="89">
        <v>1.36</v>
      </c>
      <c r="I136" s="90" t="s">
        <v>66</v>
      </c>
      <c r="J136" s="76">
        <f t="shared" si="12"/>
        <v>1.36</v>
      </c>
      <c r="K136" s="77">
        <v>2922</v>
      </c>
      <c r="L136" s="79" t="s">
        <v>64</v>
      </c>
      <c r="M136" s="74">
        <f t="shared" si="6"/>
        <v>0.29220000000000002</v>
      </c>
      <c r="N136" s="77">
        <v>3184</v>
      </c>
      <c r="O136" s="79" t="s">
        <v>64</v>
      </c>
      <c r="P136" s="74">
        <f t="shared" si="7"/>
        <v>0.31840000000000002</v>
      </c>
    </row>
    <row r="137" spans="1:16">
      <c r="A137" s="94"/>
      <c r="B137" s="89">
        <v>2.25</v>
      </c>
      <c r="C137" s="90" t="s">
        <v>65</v>
      </c>
      <c r="D137" s="74">
        <f t="shared" si="11"/>
        <v>0.32142857142857145</v>
      </c>
      <c r="E137" s="91">
        <v>0.98229999999999995</v>
      </c>
      <c r="F137" s="92">
        <v>2.5349999999999999E-3</v>
      </c>
      <c r="G137" s="88">
        <f t="shared" si="8"/>
        <v>0.9848349999999999</v>
      </c>
      <c r="H137" s="89">
        <v>1.49</v>
      </c>
      <c r="I137" s="90" t="s">
        <v>66</v>
      </c>
      <c r="J137" s="76">
        <f t="shared" si="12"/>
        <v>1.49</v>
      </c>
      <c r="K137" s="77">
        <v>2982</v>
      </c>
      <c r="L137" s="79" t="s">
        <v>64</v>
      </c>
      <c r="M137" s="74">
        <f t="shared" si="6"/>
        <v>0.29820000000000002</v>
      </c>
      <c r="N137" s="77">
        <v>3298</v>
      </c>
      <c r="O137" s="79" t="s">
        <v>64</v>
      </c>
      <c r="P137" s="74">
        <f t="shared" si="7"/>
        <v>0.32979999999999998</v>
      </c>
    </row>
    <row r="138" spans="1:16">
      <c r="A138" s="94"/>
      <c r="B138" s="89">
        <v>2.5</v>
      </c>
      <c r="C138" s="90" t="s">
        <v>65</v>
      </c>
      <c r="D138" s="74">
        <f t="shared" si="11"/>
        <v>0.35714285714285715</v>
      </c>
      <c r="E138" s="91">
        <v>0.99299999999999999</v>
      </c>
      <c r="F138" s="92">
        <v>2.3410000000000002E-3</v>
      </c>
      <c r="G138" s="88">
        <f t="shared" si="8"/>
        <v>0.99534100000000003</v>
      </c>
      <c r="H138" s="89">
        <v>1.62</v>
      </c>
      <c r="I138" s="90" t="s">
        <v>66</v>
      </c>
      <c r="J138" s="76">
        <f t="shared" si="12"/>
        <v>1.62</v>
      </c>
      <c r="K138" s="77">
        <v>3037</v>
      </c>
      <c r="L138" s="79" t="s">
        <v>64</v>
      </c>
      <c r="M138" s="74">
        <f t="shared" si="6"/>
        <v>0.30369999999999997</v>
      </c>
      <c r="N138" s="77">
        <v>3406</v>
      </c>
      <c r="O138" s="79" t="s">
        <v>64</v>
      </c>
      <c r="P138" s="74">
        <f t="shared" si="7"/>
        <v>0.34060000000000001</v>
      </c>
    </row>
    <row r="139" spans="1:16">
      <c r="A139" s="94"/>
      <c r="B139" s="89">
        <v>2.75</v>
      </c>
      <c r="C139" s="90" t="s">
        <v>65</v>
      </c>
      <c r="D139" s="74">
        <f t="shared" si="11"/>
        <v>0.39285714285714285</v>
      </c>
      <c r="E139" s="91">
        <v>0.99939999999999996</v>
      </c>
      <c r="F139" s="92">
        <v>2.1779999999999998E-3</v>
      </c>
      <c r="G139" s="88">
        <f t="shared" si="8"/>
        <v>1.0015779999999999</v>
      </c>
      <c r="H139" s="89">
        <v>1.74</v>
      </c>
      <c r="I139" s="90" t="s">
        <v>66</v>
      </c>
      <c r="J139" s="76">
        <f t="shared" si="12"/>
        <v>1.74</v>
      </c>
      <c r="K139" s="77">
        <v>3088</v>
      </c>
      <c r="L139" s="79" t="s">
        <v>64</v>
      </c>
      <c r="M139" s="74">
        <f t="shared" si="6"/>
        <v>0.30880000000000002</v>
      </c>
      <c r="N139" s="77">
        <v>3508</v>
      </c>
      <c r="O139" s="79" t="s">
        <v>64</v>
      </c>
      <c r="P139" s="74">
        <f t="shared" si="7"/>
        <v>0.3508</v>
      </c>
    </row>
    <row r="140" spans="1:16">
      <c r="A140" s="94"/>
      <c r="B140" s="89">
        <v>3</v>
      </c>
      <c r="C140" s="95" t="s">
        <v>65</v>
      </c>
      <c r="D140" s="74">
        <f t="shared" si="11"/>
        <v>0.42857142857142855</v>
      </c>
      <c r="E140" s="91">
        <v>1.0029999999999999</v>
      </c>
      <c r="F140" s="92">
        <v>2.0379999999999999E-3</v>
      </c>
      <c r="G140" s="88">
        <f t="shared" si="8"/>
        <v>1.0050379999999999</v>
      </c>
      <c r="H140" s="89">
        <v>1.86</v>
      </c>
      <c r="I140" s="90" t="s">
        <v>66</v>
      </c>
      <c r="J140" s="76">
        <f t="shared" si="12"/>
        <v>1.86</v>
      </c>
      <c r="K140" s="77">
        <v>3136</v>
      </c>
      <c r="L140" s="79" t="s">
        <v>64</v>
      </c>
      <c r="M140" s="74">
        <f t="shared" si="6"/>
        <v>0.31359999999999999</v>
      </c>
      <c r="N140" s="77">
        <v>3606</v>
      </c>
      <c r="O140" s="79" t="s">
        <v>64</v>
      </c>
      <c r="P140" s="74">
        <f t="shared" si="7"/>
        <v>0.36059999999999998</v>
      </c>
    </row>
    <row r="141" spans="1:16">
      <c r="B141" s="89">
        <v>3.25</v>
      </c>
      <c r="C141" s="79" t="s">
        <v>65</v>
      </c>
      <c r="D141" s="74">
        <f t="shared" si="11"/>
        <v>0.4642857142857143</v>
      </c>
      <c r="E141" s="91">
        <v>1.0029999999999999</v>
      </c>
      <c r="F141" s="92">
        <v>1.9170000000000001E-3</v>
      </c>
      <c r="G141" s="88">
        <f t="shared" si="8"/>
        <v>1.0049169999999998</v>
      </c>
      <c r="H141" s="77">
        <v>1.99</v>
      </c>
      <c r="I141" s="79" t="s">
        <v>66</v>
      </c>
      <c r="J141" s="76">
        <f t="shared" si="12"/>
        <v>1.99</v>
      </c>
      <c r="K141" s="77">
        <v>3182</v>
      </c>
      <c r="L141" s="79" t="s">
        <v>64</v>
      </c>
      <c r="M141" s="74">
        <f t="shared" si="6"/>
        <v>0.31819999999999998</v>
      </c>
      <c r="N141" s="77">
        <v>3700</v>
      </c>
      <c r="O141" s="79" t="s">
        <v>64</v>
      </c>
      <c r="P141" s="74">
        <f t="shared" si="7"/>
        <v>0.37</v>
      </c>
    </row>
    <row r="142" spans="1:16">
      <c r="B142" s="89">
        <v>3.5</v>
      </c>
      <c r="C142" s="79" t="s">
        <v>65</v>
      </c>
      <c r="D142" s="74">
        <f t="shared" si="11"/>
        <v>0.5</v>
      </c>
      <c r="E142" s="91">
        <v>1.002</v>
      </c>
      <c r="F142" s="92">
        <v>1.81E-3</v>
      </c>
      <c r="G142" s="88">
        <f t="shared" si="8"/>
        <v>1.0038100000000001</v>
      </c>
      <c r="H142" s="77">
        <v>2.11</v>
      </c>
      <c r="I142" s="79" t="s">
        <v>66</v>
      </c>
      <c r="J142" s="76">
        <f t="shared" si="12"/>
        <v>2.11</v>
      </c>
      <c r="K142" s="77">
        <v>3225</v>
      </c>
      <c r="L142" s="79" t="s">
        <v>64</v>
      </c>
      <c r="M142" s="74">
        <f t="shared" si="6"/>
        <v>0.32250000000000001</v>
      </c>
      <c r="N142" s="77">
        <v>3792</v>
      </c>
      <c r="O142" s="79" t="s">
        <v>64</v>
      </c>
      <c r="P142" s="74">
        <f t="shared" si="7"/>
        <v>0.37919999999999998</v>
      </c>
    </row>
    <row r="143" spans="1:16">
      <c r="B143" s="89">
        <v>3.75</v>
      </c>
      <c r="C143" s="79" t="s">
        <v>65</v>
      </c>
      <c r="D143" s="74">
        <f t="shared" si="11"/>
        <v>0.5357142857142857</v>
      </c>
      <c r="E143" s="91">
        <v>0.999</v>
      </c>
      <c r="F143" s="92">
        <v>1.7160000000000001E-3</v>
      </c>
      <c r="G143" s="88">
        <f t="shared" si="8"/>
        <v>1.0007159999999999</v>
      </c>
      <c r="H143" s="77">
        <v>2.2400000000000002</v>
      </c>
      <c r="I143" s="79" t="s">
        <v>66</v>
      </c>
      <c r="J143" s="76">
        <f t="shared" si="12"/>
        <v>2.2400000000000002</v>
      </c>
      <c r="K143" s="77">
        <v>3267</v>
      </c>
      <c r="L143" s="79" t="s">
        <v>64</v>
      </c>
      <c r="M143" s="74">
        <f t="shared" si="6"/>
        <v>0.32669999999999999</v>
      </c>
      <c r="N143" s="77">
        <v>3881</v>
      </c>
      <c r="O143" s="79" t="s">
        <v>64</v>
      </c>
      <c r="P143" s="74">
        <f t="shared" si="7"/>
        <v>0.3881</v>
      </c>
    </row>
    <row r="144" spans="1:16">
      <c r="B144" s="89">
        <v>4</v>
      </c>
      <c r="C144" s="79" t="s">
        <v>65</v>
      </c>
      <c r="D144" s="74">
        <f t="shared" si="11"/>
        <v>0.5714285714285714</v>
      </c>
      <c r="E144" s="91">
        <v>0.995</v>
      </c>
      <c r="F144" s="92">
        <v>1.632E-3</v>
      </c>
      <c r="G144" s="88">
        <f t="shared" si="8"/>
        <v>0.99663199999999996</v>
      </c>
      <c r="H144" s="77">
        <v>2.37</v>
      </c>
      <c r="I144" s="79" t="s">
        <v>66</v>
      </c>
      <c r="J144" s="76">
        <f t="shared" si="12"/>
        <v>2.37</v>
      </c>
      <c r="K144" s="77">
        <v>3307</v>
      </c>
      <c r="L144" s="79" t="s">
        <v>64</v>
      </c>
      <c r="M144" s="74">
        <f t="shared" si="6"/>
        <v>0.33069999999999999</v>
      </c>
      <c r="N144" s="77">
        <v>3968</v>
      </c>
      <c r="O144" s="79" t="s">
        <v>64</v>
      </c>
      <c r="P144" s="74">
        <f t="shared" si="7"/>
        <v>0.39679999999999999</v>
      </c>
    </row>
    <row r="145" spans="2:16">
      <c r="B145" s="89">
        <v>4.5</v>
      </c>
      <c r="C145" s="79" t="s">
        <v>65</v>
      </c>
      <c r="D145" s="74">
        <f t="shared" si="11"/>
        <v>0.6428571428571429</v>
      </c>
      <c r="E145" s="91">
        <v>0.98450000000000004</v>
      </c>
      <c r="F145" s="92">
        <v>1.488E-3</v>
      </c>
      <c r="G145" s="88">
        <f t="shared" si="8"/>
        <v>0.98598800000000009</v>
      </c>
      <c r="H145" s="77">
        <v>2.62</v>
      </c>
      <c r="I145" s="79" t="s">
        <v>66</v>
      </c>
      <c r="J145" s="76">
        <f t="shared" si="12"/>
        <v>2.62</v>
      </c>
      <c r="K145" s="77">
        <v>3394</v>
      </c>
      <c r="L145" s="79" t="s">
        <v>64</v>
      </c>
      <c r="M145" s="74">
        <f t="shared" si="6"/>
        <v>0.33940000000000003</v>
      </c>
      <c r="N145" s="77">
        <v>4138</v>
      </c>
      <c r="O145" s="79" t="s">
        <v>64</v>
      </c>
      <c r="P145" s="74">
        <f t="shared" si="7"/>
        <v>0.4138</v>
      </c>
    </row>
    <row r="146" spans="2:16">
      <c r="B146" s="89">
        <v>5</v>
      </c>
      <c r="C146" s="79" t="s">
        <v>65</v>
      </c>
      <c r="D146" s="74">
        <f t="shared" si="11"/>
        <v>0.7142857142857143</v>
      </c>
      <c r="E146" s="91">
        <v>0.97170000000000001</v>
      </c>
      <c r="F146" s="92">
        <v>1.3699999999999999E-3</v>
      </c>
      <c r="G146" s="88">
        <f t="shared" si="8"/>
        <v>0.97306999999999999</v>
      </c>
      <c r="H146" s="77">
        <v>2.88</v>
      </c>
      <c r="I146" s="79" t="s">
        <v>66</v>
      </c>
      <c r="J146" s="76">
        <f t="shared" si="12"/>
        <v>2.88</v>
      </c>
      <c r="K146" s="77">
        <v>3477</v>
      </c>
      <c r="L146" s="79" t="s">
        <v>64</v>
      </c>
      <c r="M146" s="74">
        <f t="shared" si="6"/>
        <v>0.34770000000000001</v>
      </c>
      <c r="N146" s="77">
        <v>4304</v>
      </c>
      <c r="O146" s="79" t="s">
        <v>64</v>
      </c>
      <c r="P146" s="74">
        <f t="shared" si="7"/>
        <v>0.4304</v>
      </c>
    </row>
    <row r="147" spans="2:16">
      <c r="B147" s="89">
        <v>5.5</v>
      </c>
      <c r="C147" s="79" t="s">
        <v>65</v>
      </c>
      <c r="D147" s="74">
        <f t="shared" si="11"/>
        <v>0.7857142857142857</v>
      </c>
      <c r="E147" s="91">
        <v>0.95750000000000002</v>
      </c>
      <c r="F147" s="92">
        <v>1.2700000000000001E-3</v>
      </c>
      <c r="G147" s="88">
        <f t="shared" si="8"/>
        <v>0.95877000000000001</v>
      </c>
      <c r="H147" s="77">
        <v>3.14</v>
      </c>
      <c r="I147" s="79" t="s">
        <v>66</v>
      </c>
      <c r="J147" s="76">
        <f t="shared" si="12"/>
        <v>3.14</v>
      </c>
      <c r="K147" s="77">
        <v>3559</v>
      </c>
      <c r="L147" s="79" t="s">
        <v>64</v>
      </c>
      <c r="M147" s="74">
        <f t="shared" si="6"/>
        <v>0.35589999999999999</v>
      </c>
      <c r="N147" s="77">
        <v>4466</v>
      </c>
      <c r="O147" s="79" t="s">
        <v>64</v>
      </c>
      <c r="P147" s="74">
        <f t="shared" si="7"/>
        <v>0.4466</v>
      </c>
    </row>
    <row r="148" spans="2:16">
      <c r="B148" s="89">
        <v>6</v>
      </c>
      <c r="C148" s="79" t="s">
        <v>65</v>
      </c>
      <c r="D148" s="74">
        <f t="shared" si="11"/>
        <v>0.8571428571428571</v>
      </c>
      <c r="E148" s="91">
        <v>0.9425</v>
      </c>
      <c r="F148" s="92">
        <v>1.1850000000000001E-3</v>
      </c>
      <c r="G148" s="88">
        <f t="shared" si="8"/>
        <v>0.943685</v>
      </c>
      <c r="H148" s="77">
        <v>3.41</v>
      </c>
      <c r="I148" s="79" t="s">
        <v>66</v>
      </c>
      <c r="J148" s="76">
        <f t="shared" si="12"/>
        <v>3.41</v>
      </c>
      <c r="K148" s="77">
        <v>3638</v>
      </c>
      <c r="L148" s="79" t="s">
        <v>64</v>
      </c>
      <c r="M148" s="74">
        <f t="shared" ref="M148:M165" si="13">K148/1000/10</f>
        <v>0.36380000000000001</v>
      </c>
      <c r="N148" s="77">
        <v>4627</v>
      </c>
      <c r="O148" s="79" t="s">
        <v>64</v>
      </c>
      <c r="P148" s="74">
        <f t="shared" ref="P148:P162" si="14">N148/1000/10</f>
        <v>0.4627</v>
      </c>
    </row>
    <row r="149" spans="2:16">
      <c r="B149" s="89">
        <v>6.5</v>
      </c>
      <c r="C149" s="79" t="s">
        <v>65</v>
      </c>
      <c r="D149" s="74">
        <f t="shared" si="11"/>
        <v>0.9285714285714286</v>
      </c>
      <c r="E149" s="91">
        <v>0.92710000000000004</v>
      </c>
      <c r="F149" s="92">
        <v>1.1119999999999999E-3</v>
      </c>
      <c r="G149" s="88">
        <f t="shared" ref="G149:G212" si="15">E149+F149</f>
        <v>0.92821200000000004</v>
      </c>
      <c r="H149" s="77">
        <v>3.68</v>
      </c>
      <c r="I149" s="79" t="s">
        <v>66</v>
      </c>
      <c r="J149" s="76">
        <f t="shared" si="12"/>
        <v>3.68</v>
      </c>
      <c r="K149" s="77">
        <v>3717</v>
      </c>
      <c r="L149" s="79" t="s">
        <v>64</v>
      </c>
      <c r="M149" s="74">
        <f t="shared" si="13"/>
        <v>0.37170000000000003</v>
      </c>
      <c r="N149" s="77">
        <v>4787</v>
      </c>
      <c r="O149" s="79" t="s">
        <v>64</v>
      </c>
      <c r="P149" s="74">
        <f t="shared" si="14"/>
        <v>0.47870000000000001</v>
      </c>
    </row>
    <row r="150" spans="2:16">
      <c r="B150" s="89">
        <v>7</v>
      </c>
      <c r="C150" s="79" t="s">
        <v>65</v>
      </c>
      <c r="D150" s="74">
        <f t="shared" si="11"/>
        <v>1</v>
      </c>
      <c r="E150" s="91">
        <v>0.91149999999999998</v>
      </c>
      <c r="F150" s="92">
        <v>1.0480000000000001E-3</v>
      </c>
      <c r="G150" s="88">
        <f t="shared" si="15"/>
        <v>0.91254800000000003</v>
      </c>
      <c r="H150" s="77">
        <v>3.96</v>
      </c>
      <c r="I150" s="79" t="s">
        <v>66</v>
      </c>
      <c r="J150" s="76">
        <f t="shared" si="12"/>
        <v>3.96</v>
      </c>
      <c r="K150" s="77">
        <v>3795</v>
      </c>
      <c r="L150" s="79" t="s">
        <v>64</v>
      </c>
      <c r="M150" s="74">
        <f t="shared" si="13"/>
        <v>0.3795</v>
      </c>
      <c r="N150" s="77">
        <v>4947</v>
      </c>
      <c r="O150" s="79" t="s">
        <v>64</v>
      </c>
      <c r="P150" s="74">
        <f t="shared" si="14"/>
        <v>0.49470000000000003</v>
      </c>
    </row>
    <row r="151" spans="2:16">
      <c r="B151" s="89">
        <v>8</v>
      </c>
      <c r="C151" s="79" t="s">
        <v>65</v>
      </c>
      <c r="D151" s="74">
        <f t="shared" si="11"/>
        <v>1.1428571428571428</v>
      </c>
      <c r="E151" s="91">
        <v>0.88049999999999995</v>
      </c>
      <c r="F151" s="92">
        <v>9.4090000000000005E-4</v>
      </c>
      <c r="G151" s="88">
        <f t="shared" si="15"/>
        <v>0.88144089999999997</v>
      </c>
      <c r="H151" s="77">
        <v>4.53</v>
      </c>
      <c r="I151" s="79" t="s">
        <v>66</v>
      </c>
      <c r="J151" s="76">
        <f t="shared" si="12"/>
        <v>4.53</v>
      </c>
      <c r="K151" s="77">
        <v>3989</v>
      </c>
      <c r="L151" s="79" t="s">
        <v>64</v>
      </c>
      <c r="M151" s="74">
        <f t="shared" si="13"/>
        <v>0.39889999999999998</v>
      </c>
      <c r="N151" s="77">
        <v>5266</v>
      </c>
      <c r="O151" s="79" t="s">
        <v>64</v>
      </c>
      <c r="P151" s="74">
        <f t="shared" si="14"/>
        <v>0.52659999999999996</v>
      </c>
    </row>
    <row r="152" spans="2:16">
      <c r="B152" s="89">
        <v>9</v>
      </c>
      <c r="C152" s="79" t="s">
        <v>65</v>
      </c>
      <c r="D152" s="74">
        <f t="shared" si="11"/>
        <v>1.2857142857142858</v>
      </c>
      <c r="E152" s="91">
        <v>0.85040000000000004</v>
      </c>
      <c r="F152" s="92">
        <v>8.5519999999999997E-4</v>
      </c>
      <c r="G152" s="88">
        <f t="shared" si="15"/>
        <v>0.85125519999999999</v>
      </c>
      <c r="H152" s="77">
        <v>5.12</v>
      </c>
      <c r="I152" s="79" t="s">
        <v>66</v>
      </c>
      <c r="J152" s="76">
        <f t="shared" si="12"/>
        <v>5.12</v>
      </c>
      <c r="K152" s="77">
        <v>4184</v>
      </c>
      <c r="L152" s="79" t="s">
        <v>64</v>
      </c>
      <c r="M152" s="74">
        <f t="shared" si="13"/>
        <v>0.41839999999999999</v>
      </c>
      <c r="N152" s="77">
        <v>5588</v>
      </c>
      <c r="O152" s="79" t="s">
        <v>64</v>
      </c>
      <c r="P152" s="74">
        <f t="shared" si="14"/>
        <v>0.55879999999999996</v>
      </c>
    </row>
    <row r="153" spans="2:16">
      <c r="B153" s="89">
        <v>10</v>
      </c>
      <c r="C153" s="79" t="s">
        <v>65</v>
      </c>
      <c r="D153" s="74">
        <f t="shared" si="11"/>
        <v>1.4285714285714286</v>
      </c>
      <c r="E153" s="91">
        <v>0.8216</v>
      </c>
      <c r="F153" s="92">
        <v>7.8490000000000005E-4</v>
      </c>
      <c r="G153" s="88">
        <f t="shared" si="15"/>
        <v>0.82238489999999997</v>
      </c>
      <c r="H153" s="77">
        <v>5.73</v>
      </c>
      <c r="I153" s="79" t="s">
        <v>66</v>
      </c>
      <c r="J153" s="76">
        <f t="shared" si="12"/>
        <v>5.73</v>
      </c>
      <c r="K153" s="77">
        <v>4381</v>
      </c>
      <c r="L153" s="79" t="s">
        <v>64</v>
      </c>
      <c r="M153" s="74">
        <f t="shared" si="13"/>
        <v>0.43810000000000004</v>
      </c>
      <c r="N153" s="77">
        <v>5914</v>
      </c>
      <c r="O153" s="79" t="s">
        <v>64</v>
      </c>
      <c r="P153" s="74">
        <f t="shared" si="14"/>
        <v>0.59139999999999993</v>
      </c>
    </row>
    <row r="154" spans="2:16">
      <c r="B154" s="89">
        <v>11</v>
      </c>
      <c r="C154" s="79" t="s">
        <v>65</v>
      </c>
      <c r="D154" s="74">
        <f t="shared" si="11"/>
        <v>1.5714285714285714</v>
      </c>
      <c r="E154" s="91">
        <v>0.79430000000000001</v>
      </c>
      <c r="F154" s="92">
        <v>7.2599999999999997E-4</v>
      </c>
      <c r="G154" s="88">
        <f t="shared" si="15"/>
        <v>0.79502600000000001</v>
      </c>
      <c r="H154" s="77">
        <v>6.36</v>
      </c>
      <c r="I154" s="79" t="s">
        <v>66</v>
      </c>
      <c r="J154" s="76">
        <f t="shared" si="12"/>
        <v>6.36</v>
      </c>
      <c r="K154" s="77">
        <v>4579</v>
      </c>
      <c r="L154" s="79" t="s">
        <v>64</v>
      </c>
      <c r="M154" s="74">
        <f t="shared" si="13"/>
        <v>0.45789999999999997</v>
      </c>
      <c r="N154" s="77">
        <v>6246</v>
      </c>
      <c r="O154" s="79" t="s">
        <v>64</v>
      </c>
      <c r="P154" s="74">
        <f t="shared" si="14"/>
        <v>0.62460000000000004</v>
      </c>
    </row>
    <row r="155" spans="2:16">
      <c r="B155" s="89">
        <v>12</v>
      </c>
      <c r="C155" s="79" t="s">
        <v>65</v>
      </c>
      <c r="D155" s="74">
        <f t="shared" si="11"/>
        <v>1.7142857142857142</v>
      </c>
      <c r="E155" s="91">
        <v>0.76859999999999995</v>
      </c>
      <c r="F155" s="92">
        <v>6.759E-4</v>
      </c>
      <c r="G155" s="88">
        <f t="shared" si="15"/>
        <v>0.7692758999999999</v>
      </c>
      <c r="H155" s="77">
        <v>7.02</v>
      </c>
      <c r="I155" s="79" t="s">
        <v>66</v>
      </c>
      <c r="J155" s="76">
        <f t="shared" si="12"/>
        <v>7.02</v>
      </c>
      <c r="K155" s="77">
        <v>4781</v>
      </c>
      <c r="L155" s="79" t="s">
        <v>64</v>
      </c>
      <c r="M155" s="74">
        <f t="shared" si="13"/>
        <v>0.47809999999999997</v>
      </c>
      <c r="N155" s="77">
        <v>6584</v>
      </c>
      <c r="O155" s="79" t="s">
        <v>64</v>
      </c>
      <c r="P155" s="74">
        <f t="shared" si="14"/>
        <v>0.65839999999999999</v>
      </c>
    </row>
    <row r="156" spans="2:16">
      <c r="B156" s="89">
        <v>13</v>
      </c>
      <c r="C156" s="79" t="s">
        <v>65</v>
      </c>
      <c r="D156" s="74">
        <f t="shared" si="11"/>
        <v>1.8571428571428572</v>
      </c>
      <c r="E156" s="91">
        <v>0.74439999999999995</v>
      </c>
      <c r="F156" s="92">
        <v>6.3279999999999999E-4</v>
      </c>
      <c r="G156" s="88">
        <f t="shared" si="15"/>
        <v>0.74503279999999994</v>
      </c>
      <c r="H156" s="77">
        <v>7.69</v>
      </c>
      <c r="I156" s="79" t="s">
        <v>66</v>
      </c>
      <c r="J156" s="76">
        <f t="shared" si="12"/>
        <v>7.69</v>
      </c>
      <c r="K156" s="77">
        <v>4985</v>
      </c>
      <c r="L156" s="79" t="s">
        <v>64</v>
      </c>
      <c r="M156" s="74">
        <f t="shared" si="13"/>
        <v>0.49850000000000005</v>
      </c>
      <c r="N156" s="77">
        <v>6929</v>
      </c>
      <c r="O156" s="79" t="s">
        <v>64</v>
      </c>
      <c r="P156" s="74">
        <f t="shared" si="14"/>
        <v>0.69290000000000007</v>
      </c>
    </row>
    <row r="157" spans="2:16">
      <c r="B157" s="89">
        <v>14</v>
      </c>
      <c r="C157" s="79" t="s">
        <v>65</v>
      </c>
      <c r="D157" s="74">
        <f t="shared" si="11"/>
        <v>2</v>
      </c>
      <c r="E157" s="91">
        <v>0.72160000000000002</v>
      </c>
      <c r="F157" s="92">
        <v>5.9520000000000005E-4</v>
      </c>
      <c r="G157" s="88">
        <f t="shared" si="15"/>
        <v>0.72219520000000004</v>
      </c>
      <c r="H157" s="77">
        <v>8.39</v>
      </c>
      <c r="I157" s="79" t="s">
        <v>66</v>
      </c>
      <c r="J157" s="76">
        <f t="shared" si="12"/>
        <v>8.39</v>
      </c>
      <c r="K157" s="77">
        <v>5194</v>
      </c>
      <c r="L157" s="79" t="s">
        <v>64</v>
      </c>
      <c r="M157" s="74">
        <f t="shared" si="13"/>
        <v>0.51939999999999997</v>
      </c>
      <c r="N157" s="77">
        <v>7282</v>
      </c>
      <c r="O157" s="79" t="s">
        <v>64</v>
      </c>
      <c r="P157" s="74">
        <f t="shared" si="14"/>
        <v>0.72819999999999996</v>
      </c>
    </row>
    <row r="158" spans="2:16">
      <c r="B158" s="89">
        <v>15</v>
      </c>
      <c r="C158" s="79" t="s">
        <v>65</v>
      </c>
      <c r="D158" s="74">
        <f t="shared" si="11"/>
        <v>2.1428571428571428</v>
      </c>
      <c r="E158" s="91">
        <v>0.70309999999999995</v>
      </c>
      <c r="F158" s="92">
        <v>5.622E-4</v>
      </c>
      <c r="G158" s="88">
        <f t="shared" si="15"/>
        <v>0.7036621999999999</v>
      </c>
      <c r="H158" s="77">
        <v>9.11</v>
      </c>
      <c r="I158" s="79" t="s">
        <v>66</v>
      </c>
      <c r="J158" s="76">
        <f t="shared" si="12"/>
        <v>9.11</v>
      </c>
      <c r="K158" s="77">
        <v>5405</v>
      </c>
      <c r="L158" s="79" t="s">
        <v>64</v>
      </c>
      <c r="M158" s="74">
        <f t="shared" si="13"/>
        <v>0.54049999999999998</v>
      </c>
      <c r="N158" s="77">
        <v>7642</v>
      </c>
      <c r="O158" s="79" t="s">
        <v>64</v>
      </c>
      <c r="P158" s="74">
        <f t="shared" si="14"/>
        <v>0.76419999999999999</v>
      </c>
    </row>
    <row r="159" spans="2:16">
      <c r="B159" s="89">
        <v>16</v>
      </c>
      <c r="C159" s="79" t="s">
        <v>65</v>
      </c>
      <c r="D159" s="74">
        <f t="shared" si="11"/>
        <v>2.2857142857142856</v>
      </c>
      <c r="E159" s="91">
        <v>0.68359999999999999</v>
      </c>
      <c r="F159" s="92">
        <v>5.3280000000000005E-4</v>
      </c>
      <c r="G159" s="88">
        <f t="shared" si="15"/>
        <v>0.68413279999999999</v>
      </c>
      <c r="H159" s="77">
        <v>9.85</v>
      </c>
      <c r="I159" s="79" t="s">
        <v>66</v>
      </c>
      <c r="J159" s="76">
        <f t="shared" si="12"/>
        <v>9.85</v>
      </c>
      <c r="K159" s="77">
        <v>5619</v>
      </c>
      <c r="L159" s="79" t="s">
        <v>64</v>
      </c>
      <c r="M159" s="74">
        <f t="shared" si="13"/>
        <v>0.56189999999999996</v>
      </c>
      <c r="N159" s="77">
        <v>8008</v>
      </c>
      <c r="O159" s="79" t="s">
        <v>64</v>
      </c>
      <c r="P159" s="74">
        <f t="shared" si="14"/>
        <v>0.80079999999999996</v>
      </c>
    </row>
    <row r="160" spans="2:16">
      <c r="B160" s="89">
        <v>17</v>
      </c>
      <c r="C160" s="79" t="s">
        <v>65</v>
      </c>
      <c r="D160" s="74">
        <f t="shared" si="11"/>
        <v>2.4285714285714284</v>
      </c>
      <c r="E160" s="91">
        <v>0.66359999999999997</v>
      </c>
      <c r="F160" s="92">
        <v>5.0659999999999995E-4</v>
      </c>
      <c r="G160" s="88">
        <f t="shared" si="15"/>
        <v>0.66410659999999999</v>
      </c>
      <c r="H160" s="77">
        <v>10.61</v>
      </c>
      <c r="I160" s="79" t="s">
        <v>66</v>
      </c>
      <c r="J160" s="76">
        <f t="shared" si="12"/>
        <v>10.61</v>
      </c>
      <c r="K160" s="77">
        <v>5838</v>
      </c>
      <c r="L160" s="79" t="s">
        <v>64</v>
      </c>
      <c r="M160" s="74">
        <f t="shared" si="13"/>
        <v>0.58379999999999999</v>
      </c>
      <c r="N160" s="77">
        <v>8383</v>
      </c>
      <c r="O160" s="79" t="s">
        <v>64</v>
      </c>
      <c r="P160" s="74">
        <f t="shared" si="14"/>
        <v>0.83829999999999993</v>
      </c>
    </row>
    <row r="161" spans="2:16">
      <c r="B161" s="89">
        <v>18</v>
      </c>
      <c r="C161" s="79" t="s">
        <v>65</v>
      </c>
      <c r="D161" s="74">
        <f t="shared" si="11"/>
        <v>2.5714285714285716</v>
      </c>
      <c r="E161" s="91">
        <v>0.64549999999999996</v>
      </c>
      <c r="F161" s="92">
        <v>4.8309999999999998E-4</v>
      </c>
      <c r="G161" s="88">
        <f t="shared" si="15"/>
        <v>0.64598309999999992</v>
      </c>
      <c r="H161" s="77">
        <v>11.4</v>
      </c>
      <c r="I161" s="79" t="s">
        <v>66</v>
      </c>
      <c r="J161" s="76">
        <f t="shared" si="12"/>
        <v>11.4</v>
      </c>
      <c r="K161" s="77">
        <v>6060</v>
      </c>
      <c r="L161" s="79" t="s">
        <v>64</v>
      </c>
      <c r="M161" s="74">
        <f t="shared" si="13"/>
        <v>0.60599999999999998</v>
      </c>
      <c r="N161" s="77">
        <v>8767</v>
      </c>
      <c r="O161" s="79" t="s">
        <v>64</v>
      </c>
      <c r="P161" s="74">
        <f t="shared" si="14"/>
        <v>0.87669999999999992</v>
      </c>
    </row>
    <row r="162" spans="2:16">
      <c r="B162" s="89">
        <v>20</v>
      </c>
      <c r="C162" s="79" t="s">
        <v>65</v>
      </c>
      <c r="D162" s="74">
        <f t="shared" si="11"/>
        <v>2.8571428571428572</v>
      </c>
      <c r="E162" s="91">
        <v>0.61199999999999999</v>
      </c>
      <c r="F162" s="92">
        <v>4.4230000000000002E-4</v>
      </c>
      <c r="G162" s="88">
        <f t="shared" si="15"/>
        <v>0.6124423</v>
      </c>
      <c r="H162" s="77">
        <v>13.03</v>
      </c>
      <c r="I162" s="79" t="s">
        <v>66</v>
      </c>
      <c r="J162" s="76">
        <f t="shared" si="12"/>
        <v>13.03</v>
      </c>
      <c r="K162" s="77">
        <v>6716</v>
      </c>
      <c r="L162" s="79" t="s">
        <v>64</v>
      </c>
      <c r="M162" s="74">
        <f t="shared" si="13"/>
        <v>0.67159999999999997</v>
      </c>
      <c r="N162" s="77">
        <v>9559</v>
      </c>
      <c r="O162" s="79" t="s">
        <v>64</v>
      </c>
      <c r="P162" s="74">
        <f t="shared" si="14"/>
        <v>0.95589999999999997</v>
      </c>
    </row>
    <row r="163" spans="2:16">
      <c r="B163" s="89">
        <v>22.5</v>
      </c>
      <c r="C163" s="79" t="s">
        <v>65</v>
      </c>
      <c r="D163" s="74">
        <f t="shared" si="11"/>
        <v>3.2142857142857144</v>
      </c>
      <c r="E163" s="91">
        <v>0.57479999999999998</v>
      </c>
      <c r="F163" s="92">
        <v>4.0069999999999998E-4</v>
      </c>
      <c r="G163" s="88">
        <f t="shared" si="15"/>
        <v>0.57520070000000001</v>
      </c>
      <c r="H163" s="77">
        <v>15.2</v>
      </c>
      <c r="I163" s="79" t="s">
        <v>66</v>
      </c>
      <c r="J163" s="76">
        <f t="shared" si="12"/>
        <v>15.2</v>
      </c>
      <c r="K163" s="77">
        <v>7664</v>
      </c>
      <c r="L163" s="79" t="s">
        <v>64</v>
      </c>
      <c r="M163" s="74">
        <f t="shared" si="13"/>
        <v>0.76639999999999997</v>
      </c>
      <c r="N163" s="77">
        <v>1.06</v>
      </c>
      <c r="O163" s="78" t="s">
        <v>66</v>
      </c>
      <c r="P163" s="74">
        <f t="shared" ref="P156:P166" si="16">N163</f>
        <v>1.06</v>
      </c>
    </row>
    <row r="164" spans="2:16">
      <c r="B164" s="89">
        <v>25</v>
      </c>
      <c r="C164" s="79" t="s">
        <v>65</v>
      </c>
      <c r="D164" s="74">
        <f t="shared" si="11"/>
        <v>3.5714285714285716</v>
      </c>
      <c r="E164" s="91">
        <v>0.54210000000000003</v>
      </c>
      <c r="F164" s="92">
        <v>3.6670000000000002E-4</v>
      </c>
      <c r="G164" s="88">
        <f t="shared" si="15"/>
        <v>0.54246670000000008</v>
      </c>
      <c r="H164" s="77">
        <v>17.5</v>
      </c>
      <c r="I164" s="79" t="s">
        <v>66</v>
      </c>
      <c r="J164" s="76">
        <f t="shared" si="12"/>
        <v>17.5</v>
      </c>
      <c r="K164" s="77">
        <v>8614</v>
      </c>
      <c r="L164" s="79" t="s">
        <v>64</v>
      </c>
      <c r="M164" s="74">
        <f t="shared" si="13"/>
        <v>0.86140000000000005</v>
      </c>
      <c r="N164" s="77">
        <v>1.17</v>
      </c>
      <c r="O164" s="79" t="s">
        <v>66</v>
      </c>
      <c r="P164" s="74">
        <f t="shared" si="16"/>
        <v>1.17</v>
      </c>
    </row>
    <row r="165" spans="2:16">
      <c r="B165" s="89">
        <v>27.5</v>
      </c>
      <c r="C165" s="79" t="s">
        <v>65</v>
      </c>
      <c r="D165" s="74">
        <f t="shared" si="11"/>
        <v>3.9285714285714284</v>
      </c>
      <c r="E165" s="91">
        <v>0.51329999999999998</v>
      </c>
      <c r="F165" s="92">
        <v>3.3829999999999998E-4</v>
      </c>
      <c r="G165" s="88">
        <f t="shared" si="15"/>
        <v>0.51363829999999999</v>
      </c>
      <c r="H165" s="77">
        <v>19.940000000000001</v>
      </c>
      <c r="I165" s="79" t="s">
        <v>66</v>
      </c>
      <c r="J165" s="76">
        <f t="shared" si="12"/>
        <v>19.940000000000001</v>
      </c>
      <c r="K165" s="77">
        <v>9570</v>
      </c>
      <c r="L165" s="79" t="s">
        <v>64</v>
      </c>
      <c r="M165" s="74">
        <f t="shared" si="13"/>
        <v>0.95700000000000007</v>
      </c>
      <c r="N165" s="77">
        <v>1.28</v>
      </c>
      <c r="O165" s="79" t="s">
        <v>66</v>
      </c>
      <c r="P165" s="74">
        <f t="shared" si="16"/>
        <v>1.28</v>
      </c>
    </row>
    <row r="166" spans="2:16">
      <c r="B166" s="89">
        <v>30</v>
      </c>
      <c r="C166" s="79" t="s">
        <v>65</v>
      </c>
      <c r="D166" s="74">
        <f t="shared" si="11"/>
        <v>4.2857142857142856</v>
      </c>
      <c r="E166" s="91">
        <v>0.48770000000000002</v>
      </c>
      <c r="F166" s="92">
        <v>3.143E-4</v>
      </c>
      <c r="G166" s="88">
        <f t="shared" si="15"/>
        <v>0.48801430000000001</v>
      </c>
      <c r="H166" s="77">
        <v>22.51</v>
      </c>
      <c r="I166" s="79" t="s">
        <v>66</v>
      </c>
      <c r="J166" s="76">
        <f t="shared" si="12"/>
        <v>22.51</v>
      </c>
      <c r="K166" s="77">
        <v>1.05</v>
      </c>
      <c r="L166" s="78" t="s">
        <v>66</v>
      </c>
      <c r="M166" s="74">
        <f t="shared" ref="M162:M168" si="17">K166</f>
        <v>1.05</v>
      </c>
      <c r="N166" s="77">
        <v>1.4</v>
      </c>
      <c r="O166" s="79" t="s">
        <v>66</v>
      </c>
      <c r="P166" s="74">
        <f t="shared" si="16"/>
        <v>1.4</v>
      </c>
    </row>
    <row r="167" spans="2:16">
      <c r="B167" s="89">
        <v>32.5</v>
      </c>
      <c r="C167" s="79" t="s">
        <v>65</v>
      </c>
      <c r="D167" s="74">
        <f t="shared" si="11"/>
        <v>4.6428571428571432</v>
      </c>
      <c r="E167" s="91">
        <v>0.46479999999999999</v>
      </c>
      <c r="F167" s="92">
        <v>2.9369999999999998E-4</v>
      </c>
      <c r="G167" s="88">
        <f t="shared" si="15"/>
        <v>0.4650937</v>
      </c>
      <c r="H167" s="77">
        <v>25.21</v>
      </c>
      <c r="I167" s="79" t="s">
        <v>66</v>
      </c>
      <c r="J167" s="76">
        <f t="shared" si="12"/>
        <v>25.21</v>
      </c>
      <c r="K167" s="77">
        <v>1.1499999999999999</v>
      </c>
      <c r="L167" s="79" t="s">
        <v>66</v>
      </c>
      <c r="M167" s="74">
        <f t="shared" si="17"/>
        <v>1.1499999999999999</v>
      </c>
      <c r="N167" s="77">
        <v>1.53</v>
      </c>
      <c r="O167" s="79" t="s">
        <v>66</v>
      </c>
      <c r="P167" s="74">
        <f t="shared" ref="P167:P215" si="18">N167</f>
        <v>1.53</v>
      </c>
    </row>
    <row r="168" spans="2:16">
      <c r="B168" s="89">
        <v>35</v>
      </c>
      <c r="C168" s="79" t="s">
        <v>65</v>
      </c>
      <c r="D168" s="74">
        <f t="shared" si="11"/>
        <v>5</v>
      </c>
      <c r="E168" s="91">
        <v>0.44419999999999998</v>
      </c>
      <c r="F168" s="92">
        <v>2.7569999999999998E-4</v>
      </c>
      <c r="G168" s="88">
        <f t="shared" si="15"/>
        <v>0.44447569999999997</v>
      </c>
      <c r="H168" s="77">
        <v>28.04</v>
      </c>
      <c r="I168" s="79" t="s">
        <v>66</v>
      </c>
      <c r="J168" s="76">
        <f t="shared" si="12"/>
        <v>28.04</v>
      </c>
      <c r="K168" s="77">
        <v>1.25</v>
      </c>
      <c r="L168" s="79" t="s">
        <v>66</v>
      </c>
      <c r="M168" s="74">
        <f t="shared" si="17"/>
        <v>1.25</v>
      </c>
      <c r="N168" s="77">
        <v>1.66</v>
      </c>
      <c r="O168" s="79" t="s">
        <v>66</v>
      </c>
      <c r="P168" s="74">
        <f t="shared" si="18"/>
        <v>1.66</v>
      </c>
    </row>
    <row r="169" spans="2:16">
      <c r="B169" s="89">
        <v>37.5</v>
      </c>
      <c r="C169" s="79" t="s">
        <v>65</v>
      </c>
      <c r="D169" s="74">
        <f t="shared" si="11"/>
        <v>5.3571428571428568</v>
      </c>
      <c r="E169" s="91">
        <v>0.42570000000000002</v>
      </c>
      <c r="F169" s="92">
        <v>2.5999999999999998E-4</v>
      </c>
      <c r="G169" s="88">
        <f t="shared" si="15"/>
        <v>0.42596000000000001</v>
      </c>
      <c r="H169" s="77">
        <v>31</v>
      </c>
      <c r="I169" s="79" t="s">
        <v>66</v>
      </c>
      <c r="J169" s="76">
        <f t="shared" si="12"/>
        <v>31</v>
      </c>
      <c r="K169" s="77">
        <v>1.35</v>
      </c>
      <c r="L169" s="79" t="s">
        <v>66</v>
      </c>
      <c r="M169" s="74">
        <f t="shared" ref="M169:M214" si="19">K169</f>
        <v>1.35</v>
      </c>
      <c r="N169" s="77">
        <v>1.8</v>
      </c>
      <c r="O169" s="79" t="s">
        <v>66</v>
      </c>
      <c r="P169" s="74">
        <f t="shared" si="18"/>
        <v>1.8</v>
      </c>
    </row>
    <row r="170" spans="2:16">
      <c r="B170" s="89">
        <v>40</v>
      </c>
      <c r="C170" s="79" t="s">
        <v>65</v>
      </c>
      <c r="D170" s="74">
        <f t="shared" si="11"/>
        <v>5.7142857142857144</v>
      </c>
      <c r="E170" s="91">
        <v>0.4088</v>
      </c>
      <c r="F170" s="92">
        <v>2.4610000000000002E-4</v>
      </c>
      <c r="G170" s="88">
        <f t="shared" si="15"/>
        <v>0.40904610000000002</v>
      </c>
      <c r="H170" s="77">
        <v>34.08</v>
      </c>
      <c r="I170" s="79" t="s">
        <v>66</v>
      </c>
      <c r="J170" s="76">
        <f t="shared" si="12"/>
        <v>34.08</v>
      </c>
      <c r="K170" s="77">
        <v>1.45</v>
      </c>
      <c r="L170" s="79" t="s">
        <v>66</v>
      </c>
      <c r="M170" s="74">
        <f t="shared" si="19"/>
        <v>1.45</v>
      </c>
      <c r="N170" s="77">
        <v>1.94</v>
      </c>
      <c r="O170" s="79" t="s">
        <v>66</v>
      </c>
      <c r="P170" s="74">
        <f t="shared" si="18"/>
        <v>1.94</v>
      </c>
    </row>
    <row r="171" spans="2:16">
      <c r="B171" s="89">
        <v>45</v>
      </c>
      <c r="C171" s="79" t="s">
        <v>65</v>
      </c>
      <c r="D171" s="74">
        <f t="shared" si="11"/>
        <v>6.4285714285714288</v>
      </c>
      <c r="E171" s="91">
        <v>0.37940000000000002</v>
      </c>
      <c r="F171" s="92">
        <v>2.2249999999999999E-4</v>
      </c>
      <c r="G171" s="88">
        <f t="shared" si="15"/>
        <v>0.37962250000000003</v>
      </c>
      <c r="H171" s="77">
        <v>40.619999999999997</v>
      </c>
      <c r="I171" s="79" t="s">
        <v>66</v>
      </c>
      <c r="J171" s="76">
        <f t="shared" si="12"/>
        <v>40.619999999999997</v>
      </c>
      <c r="K171" s="77">
        <v>1.79</v>
      </c>
      <c r="L171" s="79" t="s">
        <v>66</v>
      </c>
      <c r="M171" s="74">
        <f t="shared" si="19"/>
        <v>1.79</v>
      </c>
      <c r="N171" s="77">
        <v>2.2400000000000002</v>
      </c>
      <c r="O171" s="79" t="s">
        <v>66</v>
      </c>
      <c r="P171" s="76">
        <f t="shared" si="18"/>
        <v>2.2400000000000002</v>
      </c>
    </row>
    <row r="172" spans="2:16">
      <c r="B172" s="89">
        <v>50</v>
      </c>
      <c r="C172" s="79" t="s">
        <v>65</v>
      </c>
      <c r="D172" s="74">
        <f t="shared" si="11"/>
        <v>7.1428571428571432</v>
      </c>
      <c r="E172" s="91">
        <v>0.35449999999999998</v>
      </c>
      <c r="F172" s="92">
        <v>2.0320000000000001E-4</v>
      </c>
      <c r="G172" s="88">
        <f t="shared" si="15"/>
        <v>0.3547032</v>
      </c>
      <c r="H172" s="77">
        <v>47.64</v>
      </c>
      <c r="I172" s="79" t="s">
        <v>66</v>
      </c>
      <c r="J172" s="76">
        <f t="shared" ref="J172:J192" si="20">H172</f>
        <v>47.64</v>
      </c>
      <c r="K172" s="77">
        <v>2.11</v>
      </c>
      <c r="L172" s="79" t="s">
        <v>66</v>
      </c>
      <c r="M172" s="76">
        <f t="shared" si="19"/>
        <v>2.11</v>
      </c>
      <c r="N172" s="77">
        <v>2.5499999999999998</v>
      </c>
      <c r="O172" s="79" t="s">
        <v>66</v>
      </c>
      <c r="P172" s="76">
        <f t="shared" si="18"/>
        <v>2.5499999999999998</v>
      </c>
    </row>
    <row r="173" spans="2:16">
      <c r="B173" s="89">
        <v>55</v>
      </c>
      <c r="C173" s="79" t="s">
        <v>65</v>
      </c>
      <c r="D173" s="74">
        <f t="shared" si="11"/>
        <v>7.8571428571428568</v>
      </c>
      <c r="E173" s="91">
        <v>0.33329999999999999</v>
      </c>
      <c r="F173" s="92">
        <v>1.873E-4</v>
      </c>
      <c r="G173" s="88">
        <f t="shared" si="15"/>
        <v>0.33348729999999999</v>
      </c>
      <c r="H173" s="77">
        <v>55.14</v>
      </c>
      <c r="I173" s="79" t="s">
        <v>66</v>
      </c>
      <c r="J173" s="76">
        <f t="shared" si="20"/>
        <v>55.14</v>
      </c>
      <c r="K173" s="77">
        <v>2.4300000000000002</v>
      </c>
      <c r="L173" s="79" t="s">
        <v>66</v>
      </c>
      <c r="M173" s="76">
        <f t="shared" si="19"/>
        <v>2.4300000000000002</v>
      </c>
      <c r="N173" s="77">
        <v>2.89</v>
      </c>
      <c r="O173" s="79" t="s">
        <v>66</v>
      </c>
      <c r="P173" s="76">
        <f t="shared" si="18"/>
        <v>2.89</v>
      </c>
    </row>
    <row r="174" spans="2:16">
      <c r="B174" s="89">
        <v>60</v>
      </c>
      <c r="C174" s="79" t="s">
        <v>65</v>
      </c>
      <c r="D174" s="74">
        <f t="shared" si="11"/>
        <v>8.5714285714285712</v>
      </c>
      <c r="E174" s="91">
        <v>0.31480000000000002</v>
      </c>
      <c r="F174" s="92">
        <v>1.7369999999999999E-4</v>
      </c>
      <c r="G174" s="88">
        <f t="shared" si="15"/>
        <v>0.31497370000000002</v>
      </c>
      <c r="H174" s="77">
        <v>63.09</v>
      </c>
      <c r="I174" s="79" t="s">
        <v>66</v>
      </c>
      <c r="J174" s="76">
        <f t="shared" si="20"/>
        <v>63.09</v>
      </c>
      <c r="K174" s="77">
        <v>2.74</v>
      </c>
      <c r="L174" s="79" t="s">
        <v>66</v>
      </c>
      <c r="M174" s="76">
        <f t="shared" si="19"/>
        <v>2.74</v>
      </c>
      <c r="N174" s="77">
        <v>3.24</v>
      </c>
      <c r="O174" s="79" t="s">
        <v>66</v>
      </c>
      <c r="P174" s="76">
        <f t="shared" si="18"/>
        <v>3.24</v>
      </c>
    </row>
    <row r="175" spans="2:16">
      <c r="B175" s="89">
        <v>65</v>
      </c>
      <c r="C175" s="79" t="s">
        <v>65</v>
      </c>
      <c r="D175" s="74">
        <f t="shared" si="11"/>
        <v>9.2857142857142865</v>
      </c>
      <c r="E175" s="91">
        <v>0.29859999999999998</v>
      </c>
      <c r="F175" s="92">
        <v>1.6210000000000001E-4</v>
      </c>
      <c r="G175" s="88">
        <f t="shared" si="15"/>
        <v>0.29876209999999997</v>
      </c>
      <c r="H175" s="77">
        <v>71.489999999999995</v>
      </c>
      <c r="I175" s="79" t="s">
        <v>66</v>
      </c>
      <c r="J175" s="76">
        <f t="shared" si="20"/>
        <v>71.489999999999995</v>
      </c>
      <c r="K175" s="77">
        <v>3.06</v>
      </c>
      <c r="L175" s="79" t="s">
        <v>66</v>
      </c>
      <c r="M175" s="76">
        <f t="shared" si="19"/>
        <v>3.06</v>
      </c>
      <c r="N175" s="77">
        <v>3.61</v>
      </c>
      <c r="O175" s="79" t="s">
        <v>66</v>
      </c>
      <c r="P175" s="76">
        <f t="shared" si="18"/>
        <v>3.61</v>
      </c>
    </row>
    <row r="176" spans="2:16">
      <c r="B176" s="89">
        <v>70</v>
      </c>
      <c r="C176" s="79" t="s">
        <v>65</v>
      </c>
      <c r="D176" s="74">
        <f t="shared" si="11"/>
        <v>10</v>
      </c>
      <c r="E176" s="91">
        <v>0.2843</v>
      </c>
      <c r="F176" s="92">
        <v>1.5210000000000001E-4</v>
      </c>
      <c r="G176" s="88">
        <f t="shared" si="15"/>
        <v>0.28445209999999999</v>
      </c>
      <c r="H176" s="77">
        <v>80.33</v>
      </c>
      <c r="I176" s="79" t="s">
        <v>66</v>
      </c>
      <c r="J176" s="76">
        <f t="shared" si="20"/>
        <v>80.33</v>
      </c>
      <c r="K176" s="77">
        <v>3.38</v>
      </c>
      <c r="L176" s="79" t="s">
        <v>66</v>
      </c>
      <c r="M176" s="76">
        <f t="shared" si="19"/>
        <v>3.38</v>
      </c>
      <c r="N176" s="77">
        <v>4</v>
      </c>
      <c r="O176" s="79" t="s">
        <v>66</v>
      </c>
      <c r="P176" s="76">
        <f t="shared" si="18"/>
        <v>4</v>
      </c>
    </row>
    <row r="177" spans="1:16">
      <c r="A177" s="4"/>
      <c r="B177" s="89">
        <v>80</v>
      </c>
      <c r="C177" s="79" t="s">
        <v>65</v>
      </c>
      <c r="D177" s="74">
        <f t="shared" si="11"/>
        <v>11.428571428571429</v>
      </c>
      <c r="E177" s="91">
        <v>0.2601</v>
      </c>
      <c r="F177" s="92">
        <v>1.3540000000000001E-4</v>
      </c>
      <c r="G177" s="88">
        <f t="shared" si="15"/>
        <v>0.26023540000000001</v>
      </c>
      <c r="H177" s="77">
        <v>99.29</v>
      </c>
      <c r="I177" s="79" t="s">
        <v>66</v>
      </c>
      <c r="J177" s="76">
        <f t="shared" si="20"/>
        <v>99.29</v>
      </c>
      <c r="K177" s="77">
        <v>4.45</v>
      </c>
      <c r="L177" s="79" t="s">
        <v>66</v>
      </c>
      <c r="M177" s="76">
        <f t="shared" si="19"/>
        <v>4.45</v>
      </c>
      <c r="N177" s="77">
        <v>4.82</v>
      </c>
      <c r="O177" s="79" t="s">
        <v>66</v>
      </c>
      <c r="P177" s="76">
        <f t="shared" si="18"/>
        <v>4.82</v>
      </c>
    </row>
    <row r="178" spans="1:16">
      <c r="B178" s="77">
        <v>90</v>
      </c>
      <c r="C178" s="79" t="s">
        <v>65</v>
      </c>
      <c r="D178" s="74">
        <f t="shared" si="11"/>
        <v>12.857142857142858</v>
      </c>
      <c r="E178" s="91">
        <v>0.24030000000000001</v>
      </c>
      <c r="F178" s="92">
        <v>1.2229999999999999E-4</v>
      </c>
      <c r="G178" s="88">
        <f t="shared" si="15"/>
        <v>0.24042230000000001</v>
      </c>
      <c r="H178" s="77">
        <v>119.91</v>
      </c>
      <c r="I178" s="79" t="s">
        <v>66</v>
      </c>
      <c r="J178" s="76">
        <f t="shared" si="20"/>
        <v>119.91</v>
      </c>
      <c r="K178" s="77">
        <v>5.46</v>
      </c>
      <c r="L178" s="79" t="s">
        <v>66</v>
      </c>
      <c r="M178" s="76">
        <f t="shared" si="19"/>
        <v>5.46</v>
      </c>
      <c r="N178" s="77">
        <v>5.71</v>
      </c>
      <c r="O178" s="79" t="s">
        <v>66</v>
      </c>
      <c r="P178" s="76">
        <f t="shared" si="18"/>
        <v>5.71</v>
      </c>
    </row>
    <row r="179" spans="1:16">
      <c r="B179" s="89">
        <v>100</v>
      </c>
      <c r="C179" s="90" t="s">
        <v>65</v>
      </c>
      <c r="D179" s="74">
        <f t="shared" si="11"/>
        <v>14.285714285714286</v>
      </c>
      <c r="E179" s="91">
        <v>0.2238</v>
      </c>
      <c r="F179" s="92">
        <v>1.115E-4</v>
      </c>
      <c r="G179" s="88">
        <f t="shared" si="15"/>
        <v>0.22391149999999999</v>
      </c>
      <c r="H179" s="77">
        <v>142.15</v>
      </c>
      <c r="I179" s="79" t="s">
        <v>66</v>
      </c>
      <c r="J179" s="76">
        <f t="shared" si="20"/>
        <v>142.15</v>
      </c>
      <c r="K179" s="77">
        <v>6.44</v>
      </c>
      <c r="L179" s="79" t="s">
        <v>66</v>
      </c>
      <c r="M179" s="76">
        <f t="shared" si="19"/>
        <v>6.44</v>
      </c>
      <c r="N179" s="77">
        <v>6.66</v>
      </c>
      <c r="O179" s="79" t="s">
        <v>66</v>
      </c>
      <c r="P179" s="76">
        <f t="shared" si="18"/>
        <v>6.66</v>
      </c>
    </row>
    <row r="180" spans="1:16">
      <c r="B180" s="89">
        <v>110</v>
      </c>
      <c r="C180" s="90" t="s">
        <v>65</v>
      </c>
      <c r="D180" s="74">
        <f t="shared" si="11"/>
        <v>15.714285714285714</v>
      </c>
      <c r="E180" s="91">
        <v>0.2097</v>
      </c>
      <c r="F180" s="92">
        <v>1.026E-4</v>
      </c>
      <c r="G180" s="88">
        <f t="shared" si="15"/>
        <v>0.20980260000000001</v>
      </c>
      <c r="H180" s="77">
        <v>165.95</v>
      </c>
      <c r="I180" s="79" t="s">
        <v>66</v>
      </c>
      <c r="J180" s="76">
        <f t="shared" si="20"/>
        <v>165.95</v>
      </c>
      <c r="K180" s="77">
        <v>7.42</v>
      </c>
      <c r="L180" s="79" t="s">
        <v>66</v>
      </c>
      <c r="M180" s="76">
        <f t="shared" si="19"/>
        <v>7.42</v>
      </c>
      <c r="N180" s="77">
        <v>7.66</v>
      </c>
      <c r="O180" s="79" t="s">
        <v>66</v>
      </c>
      <c r="P180" s="76">
        <f t="shared" si="18"/>
        <v>7.66</v>
      </c>
    </row>
    <row r="181" spans="1:16">
      <c r="B181" s="89">
        <v>120</v>
      </c>
      <c r="C181" s="90" t="s">
        <v>65</v>
      </c>
      <c r="D181" s="74">
        <f t="shared" si="11"/>
        <v>17.142857142857142</v>
      </c>
      <c r="E181" s="91">
        <v>0.1976</v>
      </c>
      <c r="F181" s="92">
        <v>9.5130000000000006E-5</v>
      </c>
      <c r="G181" s="88">
        <f t="shared" si="15"/>
        <v>0.19769513</v>
      </c>
      <c r="H181" s="77">
        <v>191.28</v>
      </c>
      <c r="I181" s="79" t="s">
        <v>66</v>
      </c>
      <c r="J181" s="76">
        <f t="shared" si="20"/>
        <v>191.28</v>
      </c>
      <c r="K181" s="77">
        <v>8.4</v>
      </c>
      <c r="L181" s="79" t="s">
        <v>66</v>
      </c>
      <c r="M181" s="76">
        <f t="shared" si="19"/>
        <v>8.4</v>
      </c>
      <c r="N181" s="77">
        <v>8.7200000000000006</v>
      </c>
      <c r="O181" s="79" t="s">
        <v>66</v>
      </c>
      <c r="P181" s="76">
        <f t="shared" si="18"/>
        <v>8.7200000000000006</v>
      </c>
    </row>
    <row r="182" spans="1:16">
      <c r="B182" s="89">
        <v>130</v>
      </c>
      <c r="C182" s="90" t="s">
        <v>65</v>
      </c>
      <c r="D182" s="74">
        <f t="shared" si="11"/>
        <v>18.571428571428573</v>
      </c>
      <c r="E182" s="91">
        <v>0.18709999999999999</v>
      </c>
      <c r="F182" s="92">
        <v>8.8690000000000006E-5</v>
      </c>
      <c r="G182" s="88">
        <f t="shared" si="15"/>
        <v>0.18718868999999999</v>
      </c>
      <c r="H182" s="77">
        <v>218.1</v>
      </c>
      <c r="I182" s="79" t="s">
        <v>66</v>
      </c>
      <c r="J182" s="76">
        <f t="shared" si="20"/>
        <v>218.1</v>
      </c>
      <c r="K182" s="77">
        <v>9.39</v>
      </c>
      <c r="L182" s="79" t="s">
        <v>66</v>
      </c>
      <c r="M182" s="76">
        <f t="shared" si="19"/>
        <v>9.39</v>
      </c>
      <c r="N182" s="77">
        <v>9.83</v>
      </c>
      <c r="O182" s="79" t="s">
        <v>66</v>
      </c>
      <c r="P182" s="76">
        <f t="shared" si="18"/>
        <v>9.83</v>
      </c>
    </row>
    <row r="183" spans="1:16">
      <c r="B183" s="89">
        <v>140</v>
      </c>
      <c r="C183" s="90" t="s">
        <v>65</v>
      </c>
      <c r="D183" s="74">
        <f t="shared" si="11"/>
        <v>20</v>
      </c>
      <c r="E183" s="91">
        <v>0.1777</v>
      </c>
      <c r="F183" s="92">
        <v>8.3109999999999995E-5</v>
      </c>
      <c r="G183" s="88">
        <f t="shared" si="15"/>
        <v>0.17778310999999999</v>
      </c>
      <c r="H183" s="77">
        <v>246.39</v>
      </c>
      <c r="I183" s="79" t="s">
        <v>66</v>
      </c>
      <c r="J183" s="76">
        <f t="shared" si="20"/>
        <v>246.39</v>
      </c>
      <c r="K183" s="77">
        <v>10.38</v>
      </c>
      <c r="L183" s="79" t="s">
        <v>66</v>
      </c>
      <c r="M183" s="76">
        <f t="shared" si="19"/>
        <v>10.38</v>
      </c>
      <c r="N183" s="77">
        <v>11</v>
      </c>
      <c r="O183" s="79" t="s">
        <v>66</v>
      </c>
      <c r="P183" s="76">
        <f t="shared" si="18"/>
        <v>11</v>
      </c>
    </row>
    <row r="184" spans="1:16">
      <c r="B184" s="89">
        <v>150</v>
      </c>
      <c r="C184" s="90" t="s">
        <v>65</v>
      </c>
      <c r="D184" s="74">
        <f t="shared" si="11"/>
        <v>21.428571428571427</v>
      </c>
      <c r="E184" s="91">
        <v>0.1694</v>
      </c>
      <c r="F184" s="92">
        <v>7.8230000000000001E-5</v>
      </c>
      <c r="G184" s="88">
        <f t="shared" si="15"/>
        <v>0.16947823000000001</v>
      </c>
      <c r="H184" s="77">
        <v>276.12</v>
      </c>
      <c r="I184" s="79" t="s">
        <v>66</v>
      </c>
      <c r="J184" s="76">
        <f t="shared" si="20"/>
        <v>276.12</v>
      </c>
      <c r="K184" s="77">
        <v>11.39</v>
      </c>
      <c r="L184" s="79" t="s">
        <v>66</v>
      </c>
      <c r="M184" s="76">
        <f t="shared" si="19"/>
        <v>11.39</v>
      </c>
      <c r="N184" s="77">
        <v>12.22</v>
      </c>
      <c r="O184" s="79" t="s">
        <v>66</v>
      </c>
      <c r="P184" s="76">
        <f t="shared" si="18"/>
        <v>12.22</v>
      </c>
    </row>
    <row r="185" spans="1:16">
      <c r="B185" s="89">
        <v>160</v>
      </c>
      <c r="C185" s="90" t="s">
        <v>65</v>
      </c>
      <c r="D185" s="74">
        <f t="shared" si="11"/>
        <v>22.857142857142858</v>
      </c>
      <c r="E185" s="91">
        <v>0.16189999999999999</v>
      </c>
      <c r="F185" s="92">
        <v>7.3910000000000002E-5</v>
      </c>
      <c r="G185" s="88">
        <f t="shared" si="15"/>
        <v>0.16197391</v>
      </c>
      <c r="H185" s="77">
        <v>307.27</v>
      </c>
      <c r="I185" s="79" t="s">
        <v>66</v>
      </c>
      <c r="J185" s="76">
        <f t="shared" si="20"/>
        <v>307.27</v>
      </c>
      <c r="K185" s="77">
        <v>12.41</v>
      </c>
      <c r="L185" s="79" t="s">
        <v>66</v>
      </c>
      <c r="M185" s="76">
        <f t="shared" si="19"/>
        <v>12.41</v>
      </c>
      <c r="N185" s="77">
        <v>13.49</v>
      </c>
      <c r="O185" s="79" t="s">
        <v>66</v>
      </c>
      <c r="P185" s="76">
        <f t="shared" si="18"/>
        <v>13.49</v>
      </c>
    </row>
    <row r="186" spans="1:16">
      <c r="B186" s="89">
        <v>170</v>
      </c>
      <c r="C186" s="90" t="s">
        <v>65</v>
      </c>
      <c r="D186" s="74">
        <f t="shared" si="11"/>
        <v>24.285714285714285</v>
      </c>
      <c r="E186" s="91">
        <v>0.15509999999999999</v>
      </c>
      <c r="F186" s="92">
        <v>7.0080000000000007E-5</v>
      </c>
      <c r="G186" s="88">
        <f t="shared" si="15"/>
        <v>0.15517007999999999</v>
      </c>
      <c r="H186" s="77">
        <v>339.82</v>
      </c>
      <c r="I186" s="79" t="s">
        <v>66</v>
      </c>
      <c r="J186" s="76">
        <f t="shared" si="20"/>
        <v>339.82</v>
      </c>
      <c r="K186" s="77">
        <v>13.45</v>
      </c>
      <c r="L186" s="79" t="s">
        <v>66</v>
      </c>
      <c r="M186" s="76">
        <f t="shared" si="19"/>
        <v>13.45</v>
      </c>
      <c r="N186" s="77">
        <v>14.8</v>
      </c>
      <c r="O186" s="79" t="s">
        <v>66</v>
      </c>
      <c r="P186" s="76">
        <f t="shared" si="18"/>
        <v>14.8</v>
      </c>
    </row>
    <row r="187" spans="1:16">
      <c r="B187" s="89">
        <v>180</v>
      </c>
      <c r="C187" s="90" t="s">
        <v>65</v>
      </c>
      <c r="D187" s="74">
        <f t="shared" si="11"/>
        <v>25.714285714285715</v>
      </c>
      <c r="E187" s="91">
        <v>0.1489</v>
      </c>
      <c r="F187" s="92">
        <v>6.6639999999999999E-5</v>
      </c>
      <c r="G187" s="88">
        <f t="shared" si="15"/>
        <v>0.14896664000000001</v>
      </c>
      <c r="H187" s="77">
        <v>373.77</v>
      </c>
      <c r="I187" s="79" t="s">
        <v>66</v>
      </c>
      <c r="J187" s="76">
        <f t="shared" si="20"/>
        <v>373.77</v>
      </c>
      <c r="K187" s="77">
        <v>14.5</v>
      </c>
      <c r="L187" s="79" t="s">
        <v>66</v>
      </c>
      <c r="M187" s="76">
        <f t="shared" si="19"/>
        <v>14.5</v>
      </c>
      <c r="N187" s="77">
        <v>16.170000000000002</v>
      </c>
      <c r="O187" s="79" t="s">
        <v>66</v>
      </c>
      <c r="P187" s="76">
        <f t="shared" si="18"/>
        <v>16.170000000000002</v>
      </c>
    </row>
    <row r="188" spans="1:16">
      <c r="B188" s="89">
        <v>200</v>
      </c>
      <c r="C188" s="90" t="s">
        <v>65</v>
      </c>
      <c r="D188" s="74">
        <f t="shared" si="11"/>
        <v>28.571428571428573</v>
      </c>
      <c r="E188" s="91">
        <v>0.13789999999999999</v>
      </c>
      <c r="F188" s="92">
        <v>6.0720000000000001E-5</v>
      </c>
      <c r="G188" s="88">
        <f t="shared" si="15"/>
        <v>0.13796071999999998</v>
      </c>
      <c r="H188" s="77">
        <v>445.79</v>
      </c>
      <c r="I188" s="79" t="s">
        <v>66</v>
      </c>
      <c r="J188" s="76">
        <f t="shared" si="20"/>
        <v>445.79</v>
      </c>
      <c r="K188" s="77">
        <v>18.13</v>
      </c>
      <c r="L188" s="79" t="s">
        <v>66</v>
      </c>
      <c r="M188" s="76">
        <f t="shared" si="19"/>
        <v>18.13</v>
      </c>
      <c r="N188" s="77">
        <v>19.059999999999999</v>
      </c>
      <c r="O188" s="79" t="s">
        <v>66</v>
      </c>
      <c r="P188" s="76">
        <f t="shared" si="18"/>
        <v>19.059999999999999</v>
      </c>
    </row>
    <row r="189" spans="1:16">
      <c r="B189" s="89">
        <v>225</v>
      </c>
      <c r="C189" s="90" t="s">
        <v>65</v>
      </c>
      <c r="D189" s="74">
        <f t="shared" si="11"/>
        <v>32.142857142857146</v>
      </c>
      <c r="E189" s="91">
        <v>0.1265</v>
      </c>
      <c r="F189" s="92">
        <v>5.4719999999999998E-5</v>
      </c>
      <c r="G189" s="88">
        <f t="shared" si="15"/>
        <v>0.12655472000000001</v>
      </c>
      <c r="H189" s="77">
        <v>543.45000000000005</v>
      </c>
      <c r="I189" s="79" t="s">
        <v>66</v>
      </c>
      <c r="J189" s="76">
        <f t="shared" si="20"/>
        <v>543.45000000000005</v>
      </c>
      <c r="K189" s="77">
        <v>23.28</v>
      </c>
      <c r="L189" s="79" t="s">
        <v>66</v>
      </c>
      <c r="M189" s="76">
        <f t="shared" si="19"/>
        <v>23.28</v>
      </c>
      <c r="N189" s="77">
        <v>22.93</v>
      </c>
      <c r="O189" s="79" t="s">
        <v>66</v>
      </c>
      <c r="P189" s="76">
        <f t="shared" si="18"/>
        <v>22.93</v>
      </c>
    </row>
    <row r="190" spans="1:16">
      <c r="B190" s="89">
        <v>250</v>
      </c>
      <c r="C190" s="90" t="s">
        <v>65</v>
      </c>
      <c r="D190" s="74">
        <f t="shared" si="11"/>
        <v>35.714285714285715</v>
      </c>
      <c r="E190" s="91">
        <v>0.1173</v>
      </c>
      <c r="F190" s="92">
        <v>4.9849999999999999E-5</v>
      </c>
      <c r="G190" s="88">
        <f t="shared" si="15"/>
        <v>0.11734985000000001</v>
      </c>
      <c r="H190" s="77">
        <v>649.36</v>
      </c>
      <c r="I190" s="79" t="s">
        <v>66</v>
      </c>
      <c r="J190" s="76">
        <f t="shared" si="20"/>
        <v>649.36</v>
      </c>
      <c r="K190" s="77">
        <v>28.2</v>
      </c>
      <c r="L190" s="79" t="s">
        <v>66</v>
      </c>
      <c r="M190" s="76">
        <f t="shared" si="19"/>
        <v>28.2</v>
      </c>
      <c r="N190" s="77">
        <v>27.09</v>
      </c>
      <c r="O190" s="79" t="s">
        <v>66</v>
      </c>
      <c r="P190" s="76">
        <f t="shared" si="18"/>
        <v>27.09</v>
      </c>
    </row>
    <row r="191" spans="1:16">
      <c r="B191" s="89">
        <v>275</v>
      </c>
      <c r="C191" s="90" t="s">
        <v>65</v>
      </c>
      <c r="D191" s="74">
        <f t="shared" ref="D191:D204" si="21">B191/$C$5</f>
        <v>39.285714285714285</v>
      </c>
      <c r="E191" s="91">
        <v>0.1094</v>
      </c>
      <c r="F191" s="92">
        <v>4.5809999999999997E-5</v>
      </c>
      <c r="G191" s="88">
        <f t="shared" si="15"/>
        <v>0.10944580999999999</v>
      </c>
      <c r="H191" s="77">
        <v>763.25</v>
      </c>
      <c r="I191" s="79" t="s">
        <v>66</v>
      </c>
      <c r="J191" s="76">
        <f t="shared" si="20"/>
        <v>763.25</v>
      </c>
      <c r="K191" s="77">
        <v>33.03</v>
      </c>
      <c r="L191" s="79" t="s">
        <v>66</v>
      </c>
      <c r="M191" s="76">
        <f t="shared" si="19"/>
        <v>33.03</v>
      </c>
      <c r="N191" s="77">
        <v>31.53</v>
      </c>
      <c r="O191" s="79" t="s">
        <v>66</v>
      </c>
      <c r="P191" s="76">
        <f t="shared" si="18"/>
        <v>31.53</v>
      </c>
    </row>
    <row r="192" spans="1:16">
      <c r="B192" s="89">
        <v>300</v>
      </c>
      <c r="C192" s="90" t="s">
        <v>65</v>
      </c>
      <c r="D192" s="74">
        <f t="shared" si="21"/>
        <v>42.857142857142854</v>
      </c>
      <c r="E192" s="91">
        <v>0.1028</v>
      </c>
      <c r="F192" s="92">
        <v>4.2410000000000002E-5</v>
      </c>
      <c r="G192" s="88">
        <f t="shared" si="15"/>
        <v>0.10284241000000001</v>
      </c>
      <c r="H192" s="77">
        <v>884.93</v>
      </c>
      <c r="I192" s="79" t="s">
        <v>66</v>
      </c>
      <c r="J192" s="76">
        <f t="shared" si="20"/>
        <v>884.93</v>
      </c>
      <c r="K192" s="77">
        <v>37.82</v>
      </c>
      <c r="L192" s="79" t="s">
        <v>66</v>
      </c>
      <c r="M192" s="76">
        <f t="shared" si="19"/>
        <v>37.82</v>
      </c>
      <c r="N192" s="77">
        <v>36.24</v>
      </c>
      <c r="O192" s="79" t="s">
        <v>66</v>
      </c>
      <c r="P192" s="76">
        <f t="shared" si="18"/>
        <v>36.24</v>
      </c>
    </row>
    <row r="193" spans="2:16">
      <c r="B193" s="89">
        <v>325</v>
      </c>
      <c r="C193" s="90" t="s">
        <v>65</v>
      </c>
      <c r="D193" s="74">
        <f t="shared" si="21"/>
        <v>46.428571428571431</v>
      </c>
      <c r="E193" s="91">
        <v>9.6960000000000005E-2</v>
      </c>
      <c r="F193" s="92">
        <v>3.9499999999999998E-5</v>
      </c>
      <c r="G193" s="88">
        <f t="shared" si="15"/>
        <v>9.6999500000000002E-2</v>
      </c>
      <c r="H193" s="77">
        <v>1.01</v>
      </c>
      <c r="I193" s="78" t="s">
        <v>12</v>
      </c>
      <c r="J193" s="76">
        <f t="shared" ref="J190:J195" si="22">H193*1000</f>
        <v>1010</v>
      </c>
      <c r="K193" s="77">
        <v>42.62</v>
      </c>
      <c r="L193" s="79" t="s">
        <v>66</v>
      </c>
      <c r="M193" s="76">
        <f t="shared" si="19"/>
        <v>42.62</v>
      </c>
      <c r="N193" s="77">
        <v>41.21</v>
      </c>
      <c r="O193" s="79" t="s">
        <v>66</v>
      </c>
      <c r="P193" s="76">
        <f t="shared" si="18"/>
        <v>41.21</v>
      </c>
    </row>
    <row r="194" spans="2:16">
      <c r="B194" s="89">
        <v>350</v>
      </c>
      <c r="C194" s="90" t="s">
        <v>65</v>
      </c>
      <c r="D194" s="74">
        <f t="shared" si="21"/>
        <v>50</v>
      </c>
      <c r="E194" s="91">
        <v>9.1899999999999996E-2</v>
      </c>
      <c r="F194" s="92">
        <v>3.6980000000000002E-5</v>
      </c>
      <c r="G194" s="88">
        <f t="shared" si="15"/>
        <v>9.1936980000000001E-2</v>
      </c>
      <c r="H194" s="77">
        <v>1.1499999999999999</v>
      </c>
      <c r="I194" s="79" t="s">
        <v>12</v>
      </c>
      <c r="J194" s="76">
        <f t="shared" si="22"/>
        <v>1150</v>
      </c>
      <c r="K194" s="77">
        <v>47.46</v>
      </c>
      <c r="L194" s="79" t="s">
        <v>66</v>
      </c>
      <c r="M194" s="76">
        <f t="shared" si="19"/>
        <v>47.46</v>
      </c>
      <c r="N194" s="77">
        <v>46.44</v>
      </c>
      <c r="O194" s="79" t="s">
        <v>66</v>
      </c>
      <c r="P194" s="76">
        <f t="shared" si="18"/>
        <v>46.44</v>
      </c>
    </row>
    <row r="195" spans="2:16">
      <c r="B195" s="89">
        <v>375</v>
      </c>
      <c r="C195" s="90" t="s">
        <v>65</v>
      </c>
      <c r="D195" s="74">
        <f t="shared" si="21"/>
        <v>53.571428571428569</v>
      </c>
      <c r="E195" s="91">
        <v>8.7429999999999994E-2</v>
      </c>
      <c r="F195" s="92">
        <v>3.4780000000000002E-5</v>
      </c>
      <c r="G195" s="88">
        <f t="shared" si="15"/>
        <v>8.7464779999999992E-2</v>
      </c>
      <c r="H195" s="77">
        <v>1.29</v>
      </c>
      <c r="I195" s="79" t="s">
        <v>12</v>
      </c>
      <c r="J195" s="76">
        <f t="shared" si="22"/>
        <v>1290</v>
      </c>
      <c r="K195" s="77">
        <v>52.34</v>
      </c>
      <c r="L195" s="79" t="s">
        <v>66</v>
      </c>
      <c r="M195" s="76">
        <f t="shared" si="19"/>
        <v>52.34</v>
      </c>
      <c r="N195" s="77">
        <v>51.91</v>
      </c>
      <c r="O195" s="79" t="s">
        <v>66</v>
      </c>
      <c r="P195" s="76">
        <f t="shared" si="18"/>
        <v>51.91</v>
      </c>
    </row>
    <row r="196" spans="2:16">
      <c r="B196" s="89">
        <v>400</v>
      </c>
      <c r="C196" s="90" t="s">
        <v>65</v>
      </c>
      <c r="D196" s="74">
        <f t="shared" si="21"/>
        <v>57.142857142857146</v>
      </c>
      <c r="E196" s="91">
        <v>8.3449999999999996E-2</v>
      </c>
      <c r="F196" s="92">
        <v>3.2830000000000002E-5</v>
      </c>
      <c r="G196" s="88">
        <f t="shared" si="15"/>
        <v>8.3482829999999994E-2</v>
      </c>
      <c r="H196" s="77">
        <v>1.45</v>
      </c>
      <c r="I196" s="79" t="s">
        <v>12</v>
      </c>
      <c r="J196" s="76">
        <f t="shared" ref="J196:J201" si="23">H196*1000</f>
        <v>1450</v>
      </c>
      <c r="K196" s="77">
        <v>57.26</v>
      </c>
      <c r="L196" s="79" t="s">
        <v>66</v>
      </c>
      <c r="M196" s="76">
        <f t="shared" si="19"/>
        <v>57.26</v>
      </c>
      <c r="N196" s="77">
        <v>57.61</v>
      </c>
      <c r="O196" s="79" t="s">
        <v>66</v>
      </c>
      <c r="P196" s="76">
        <f t="shared" si="18"/>
        <v>57.61</v>
      </c>
    </row>
    <row r="197" spans="2:16">
      <c r="B197" s="89">
        <v>450</v>
      </c>
      <c r="C197" s="90" t="s">
        <v>65</v>
      </c>
      <c r="D197" s="74">
        <f t="shared" si="21"/>
        <v>64.285714285714292</v>
      </c>
      <c r="E197" s="91">
        <v>7.6679999999999998E-2</v>
      </c>
      <c r="F197" s="92">
        <v>2.9560000000000002E-5</v>
      </c>
      <c r="G197" s="88">
        <f t="shared" si="15"/>
        <v>7.6709559999999996E-2</v>
      </c>
      <c r="H197" s="77">
        <v>1.77</v>
      </c>
      <c r="I197" s="79" t="s">
        <v>12</v>
      </c>
      <c r="J197" s="76">
        <f t="shared" si="23"/>
        <v>1770</v>
      </c>
      <c r="K197" s="77">
        <v>74.56</v>
      </c>
      <c r="L197" s="79" t="s">
        <v>66</v>
      </c>
      <c r="M197" s="76">
        <f t="shared" si="19"/>
        <v>74.56</v>
      </c>
      <c r="N197" s="77">
        <v>69.73</v>
      </c>
      <c r="O197" s="79" t="s">
        <v>66</v>
      </c>
      <c r="P197" s="76">
        <f t="shared" si="18"/>
        <v>69.73</v>
      </c>
    </row>
    <row r="198" spans="2:16">
      <c r="B198" s="89">
        <v>500</v>
      </c>
      <c r="C198" s="90" t="s">
        <v>65</v>
      </c>
      <c r="D198" s="74">
        <f t="shared" si="21"/>
        <v>71.428571428571431</v>
      </c>
      <c r="E198" s="91">
        <v>7.1110000000000007E-2</v>
      </c>
      <c r="F198" s="92">
        <v>2.69E-5</v>
      </c>
      <c r="G198" s="88">
        <f t="shared" si="15"/>
        <v>7.1136900000000003E-2</v>
      </c>
      <c r="H198" s="77">
        <v>2.12</v>
      </c>
      <c r="I198" s="79" t="s">
        <v>12</v>
      </c>
      <c r="J198" s="76">
        <f t="shared" si="23"/>
        <v>2120</v>
      </c>
      <c r="K198" s="77">
        <v>90.86</v>
      </c>
      <c r="L198" s="79" t="s">
        <v>66</v>
      </c>
      <c r="M198" s="76">
        <f t="shared" si="19"/>
        <v>90.86</v>
      </c>
      <c r="N198" s="77">
        <v>82.72</v>
      </c>
      <c r="O198" s="79" t="s">
        <v>66</v>
      </c>
      <c r="P198" s="76">
        <f t="shared" si="18"/>
        <v>82.72</v>
      </c>
    </row>
    <row r="199" spans="2:16">
      <c r="B199" s="89">
        <v>550</v>
      </c>
      <c r="C199" s="90" t="s">
        <v>65</v>
      </c>
      <c r="D199" s="74">
        <f t="shared" si="21"/>
        <v>78.571428571428569</v>
      </c>
      <c r="E199" s="91">
        <v>6.6460000000000005E-2</v>
      </c>
      <c r="F199" s="92">
        <v>2.4700000000000001E-5</v>
      </c>
      <c r="G199" s="88">
        <f t="shared" si="15"/>
        <v>6.6484700000000008E-2</v>
      </c>
      <c r="H199" s="77">
        <v>2.4900000000000002</v>
      </c>
      <c r="I199" s="79" t="s">
        <v>12</v>
      </c>
      <c r="J199" s="76">
        <f t="shared" si="23"/>
        <v>2490</v>
      </c>
      <c r="K199" s="77">
        <v>106.72</v>
      </c>
      <c r="L199" s="79" t="s">
        <v>66</v>
      </c>
      <c r="M199" s="76">
        <f t="shared" si="19"/>
        <v>106.72</v>
      </c>
      <c r="N199" s="77">
        <v>96.57</v>
      </c>
      <c r="O199" s="79" t="s">
        <v>66</v>
      </c>
      <c r="P199" s="76">
        <f t="shared" si="18"/>
        <v>96.57</v>
      </c>
    </row>
    <row r="200" spans="2:16">
      <c r="B200" s="89">
        <v>600</v>
      </c>
      <c r="C200" s="90" t="s">
        <v>65</v>
      </c>
      <c r="D200" s="74">
        <f t="shared" si="21"/>
        <v>85.714285714285708</v>
      </c>
      <c r="E200" s="91">
        <v>6.25E-2</v>
      </c>
      <c r="F200" s="92">
        <v>2.285E-5</v>
      </c>
      <c r="G200" s="88">
        <f t="shared" si="15"/>
        <v>6.2522850000000005E-2</v>
      </c>
      <c r="H200" s="77">
        <v>2.89</v>
      </c>
      <c r="I200" s="79" t="s">
        <v>12</v>
      </c>
      <c r="J200" s="76">
        <f t="shared" si="23"/>
        <v>2890</v>
      </c>
      <c r="K200" s="77">
        <v>122.39</v>
      </c>
      <c r="L200" s="79" t="s">
        <v>66</v>
      </c>
      <c r="M200" s="76">
        <f t="shared" si="19"/>
        <v>122.39</v>
      </c>
      <c r="N200" s="77">
        <v>111.22</v>
      </c>
      <c r="O200" s="79" t="s">
        <v>66</v>
      </c>
      <c r="P200" s="76">
        <f t="shared" si="18"/>
        <v>111.22</v>
      </c>
    </row>
    <row r="201" spans="2:16">
      <c r="B201" s="89">
        <v>650</v>
      </c>
      <c r="C201" s="90" t="s">
        <v>65</v>
      </c>
      <c r="D201" s="74">
        <f t="shared" si="21"/>
        <v>92.857142857142861</v>
      </c>
      <c r="E201" s="91">
        <v>5.9089999999999997E-2</v>
      </c>
      <c r="F201" s="92">
        <v>2.1270000000000001E-5</v>
      </c>
      <c r="G201" s="88">
        <f t="shared" si="15"/>
        <v>5.9111269999999994E-2</v>
      </c>
      <c r="H201" s="77">
        <v>3.32</v>
      </c>
      <c r="I201" s="79" t="s">
        <v>12</v>
      </c>
      <c r="J201" s="76">
        <f t="shared" si="23"/>
        <v>3320</v>
      </c>
      <c r="K201" s="77">
        <v>138.01</v>
      </c>
      <c r="L201" s="79" t="s">
        <v>66</v>
      </c>
      <c r="M201" s="76">
        <f t="shared" si="19"/>
        <v>138.01</v>
      </c>
      <c r="N201" s="77">
        <v>126.63</v>
      </c>
      <c r="O201" s="79" t="s">
        <v>66</v>
      </c>
      <c r="P201" s="76">
        <f t="shared" si="18"/>
        <v>126.63</v>
      </c>
    </row>
    <row r="202" spans="2:16">
      <c r="B202" s="89">
        <v>700</v>
      </c>
      <c r="C202" s="90" t="s">
        <v>65</v>
      </c>
      <c r="D202" s="74">
        <f t="shared" si="21"/>
        <v>100</v>
      </c>
      <c r="E202" s="91">
        <v>5.6120000000000003E-2</v>
      </c>
      <c r="F202" s="92">
        <v>1.9899999999999999E-5</v>
      </c>
      <c r="G202" s="88">
        <f t="shared" si="15"/>
        <v>5.6139900000000006E-2</v>
      </c>
      <c r="H202" s="77">
        <v>3.77</v>
      </c>
      <c r="I202" s="79" t="s">
        <v>12</v>
      </c>
      <c r="J202" s="80">
        <f t="shared" ref="J202:J228" si="24">H202*1000</f>
        <v>3770</v>
      </c>
      <c r="K202" s="77">
        <v>153.63999999999999</v>
      </c>
      <c r="L202" s="79" t="s">
        <v>66</v>
      </c>
      <c r="M202" s="76">
        <f t="shared" si="19"/>
        <v>153.63999999999999</v>
      </c>
      <c r="N202" s="77">
        <v>142.79</v>
      </c>
      <c r="O202" s="79" t="s">
        <v>66</v>
      </c>
      <c r="P202" s="76">
        <f t="shared" si="18"/>
        <v>142.79</v>
      </c>
    </row>
    <row r="203" spans="2:16">
      <c r="B203" s="89">
        <v>800</v>
      </c>
      <c r="C203" s="90" t="s">
        <v>65</v>
      </c>
      <c r="D203" s="74">
        <f t="shared" si="21"/>
        <v>114.28571428571429</v>
      </c>
      <c r="E203" s="91">
        <v>5.1209999999999999E-2</v>
      </c>
      <c r="F203" s="92">
        <v>1.7649999999999999E-5</v>
      </c>
      <c r="G203" s="88">
        <f t="shared" si="15"/>
        <v>5.122765E-2</v>
      </c>
      <c r="H203" s="77">
        <v>4.7300000000000004</v>
      </c>
      <c r="I203" s="79" t="s">
        <v>12</v>
      </c>
      <c r="J203" s="80">
        <f t="shared" si="24"/>
        <v>4730</v>
      </c>
      <c r="K203" s="77">
        <v>208.5</v>
      </c>
      <c r="L203" s="79" t="s">
        <v>66</v>
      </c>
      <c r="M203" s="76">
        <f t="shared" si="19"/>
        <v>208.5</v>
      </c>
      <c r="N203" s="77">
        <v>177.2</v>
      </c>
      <c r="O203" s="79" t="s">
        <v>66</v>
      </c>
      <c r="P203" s="76">
        <f t="shared" si="18"/>
        <v>177.2</v>
      </c>
    </row>
    <row r="204" spans="2:16">
      <c r="B204" s="89">
        <v>900</v>
      </c>
      <c r="C204" s="90" t="s">
        <v>65</v>
      </c>
      <c r="D204" s="74">
        <f t="shared" si="21"/>
        <v>128.57142857142858</v>
      </c>
      <c r="E204" s="91">
        <v>4.7300000000000002E-2</v>
      </c>
      <c r="F204" s="92">
        <v>1.5869999999999999E-5</v>
      </c>
      <c r="G204" s="88">
        <f t="shared" si="15"/>
        <v>4.7315870000000003E-2</v>
      </c>
      <c r="H204" s="77">
        <v>5.78</v>
      </c>
      <c r="I204" s="79" t="s">
        <v>12</v>
      </c>
      <c r="J204" s="80">
        <f t="shared" si="24"/>
        <v>5780</v>
      </c>
      <c r="K204" s="77">
        <v>259.22000000000003</v>
      </c>
      <c r="L204" s="79" t="s">
        <v>66</v>
      </c>
      <c r="M204" s="76">
        <f t="shared" si="19"/>
        <v>259.22000000000003</v>
      </c>
      <c r="N204" s="77">
        <v>214.22</v>
      </c>
      <c r="O204" s="79" t="s">
        <v>66</v>
      </c>
      <c r="P204" s="76">
        <f t="shared" si="18"/>
        <v>214.22</v>
      </c>
    </row>
    <row r="205" spans="2:16">
      <c r="B205" s="89">
        <v>1</v>
      </c>
      <c r="C205" s="93" t="s">
        <v>67</v>
      </c>
      <c r="D205" s="74">
        <f t="shared" ref="D205:D228" si="25">B205*1000/$C$5</f>
        <v>142.85714285714286</v>
      </c>
      <c r="E205" s="91">
        <v>4.4110000000000003E-2</v>
      </c>
      <c r="F205" s="92">
        <v>1.4440000000000001E-5</v>
      </c>
      <c r="G205" s="88">
        <f t="shared" si="15"/>
        <v>4.4124440000000001E-2</v>
      </c>
      <c r="H205" s="77">
        <v>6.91</v>
      </c>
      <c r="I205" s="79" t="s">
        <v>12</v>
      </c>
      <c r="J205" s="80">
        <f t="shared" si="24"/>
        <v>6910</v>
      </c>
      <c r="K205" s="77">
        <v>308.07</v>
      </c>
      <c r="L205" s="79" t="s">
        <v>66</v>
      </c>
      <c r="M205" s="76">
        <f t="shared" si="19"/>
        <v>308.07</v>
      </c>
      <c r="N205" s="77">
        <v>253.64</v>
      </c>
      <c r="O205" s="79" t="s">
        <v>66</v>
      </c>
      <c r="P205" s="76">
        <f t="shared" si="18"/>
        <v>253.64</v>
      </c>
    </row>
    <row r="206" spans="2:16">
      <c r="B206" s="89">
        <v>1.1000000000000001</v>
      </c>
      <c r="C206" s="90" t="s">
        <v>67</v>
      </c>
      <c r="D206" s="74">
        <f t="shared" si="25"/>
        <v>157.14285714285714</v>
      </c>
      <c r="E206" s="91">
        <v>4.147E-2</v>
      </c>
      <c r="F206" s="92">
        <v>1.325E-5</v>
      </c>
      <c r="G206" s="88">
        <f t="shared" si="15"/>
        <v>4.1483249999999999E-2</v>
      </c>
      <c r="H206" s="77">
        <v>8.1199999999999992</v>
      </c>
      <c r="I206" s="79" t="s">
        <v>12</v>
      </c>
      <c r="J206" s="80">
        <f t="shared" si="24"/>
        <v>8119.9999999999991</v>
      </c>
      <c r="K206" s="77">
        <v>355.97</v>
      </c>
      <c r="L206" s="79" t="s">
        <v>66</v>
      </c>
      <c r="M206" s="76">
        <f t="shared" si="19"/>
        <v>355.97</v>
      </c>
      <c r="N206" s="77">
        <v>295.27999999999997</v>
      </c>
      <c r="O206" s="79" t="s">
        <v>66</v>
      </c>
      <c r="P206" s="76">
        <f t="shared" si="18"/>
        <v>295.27999999999997</v>
      </c>
    </row>
    <row r="207" spans="2:16">
      <c r="B207" s="89">
        <v>1.2</v>
      </c>
      <c r="C207" s="90" t="s">
        <v>67</v>
      </c>
      <c r="D207" s="74">
        <f t="shared" si="25"/>
        <v>171.42857142857142</v>
      </c>
      <c r="E207" s="91">
        <v>3.9230000000000001E-2</v>
      </c>
      <c r="F207" s="92">
        <v>1.225E-5</v>
      </c>
      <c r="G207" s="88">
        <f t="shared" si="15"/>
        <v>3.9242249999999999E-2</v>
      </c>
      <c r="H207" s="77">
        <v>9.4</v>
      </c>
      <c r="I207" s="79" t="s">
        <v>12</v>
      </c>
      <c r="J207" s="80">
        <f t="shared" si="24"/>
        <v>9400</v>
      </c>
      <c r="K207" s="77">
        <v>403.36</v>
      </c>
      <c r="L207" s="79" t="s">
        <v>66</v>
      </c>
      <c r="M207" s="76">
        <f t="shared" si="19"/>
        <v>403.36</v>
      </c>
      <c r="N207" s="77">
        <v>338.99</v>
      </c>
      <c r="O207" s="79" t="s">
        <v>66</v>
      </c>
      <c r="P207" s="76">
        <f t="shared" si="18"/>
        <v>338.99</v>
      </c>
    </row>
    <row r="208" spans="2:16">
      <c r="B208" s="89">
        <v>1.3</v>
      </c>
      <c r="C208" s="90" t="s">
        <v>67</v>
      </c>
      <c r="D208" s="74">
        <f t="shared" si="25"/>
        <v>185.71428571428572</v>
      </c>
      <c r="E208" s="91">
        <v>3.7319999999999999E-2</v>
      </c>
      <c r="F208" s="92">
        <v>1.1389999999999999E-5</v>
      </c>
      <c r="G208" s="88">
        <f t="shared" si="15"/>
        <v>3.7331389999999999E-2</v>
      </c>
      <c r="H208" s="77">
        <v>10.75</v>
      </c>
      <c r="I208" s="79" t="s">
        <v>12</v>
      </c>
      <c r="J208" s="80">
        <f t="shared" si="24"/>
        <v>10750</v>
      </c>
      <c r="K208" s="77">
        <v>450.46</v>
      </c>
      <c r="L208" s="79" t="s">
        <v>66</v>
      </c>
      <c r="M208" s="76">
        <f t="shared" si="19"/>
        <v>450.46</v>
      </c>
      <c r="N208" s="77">
        <v>384.6</v>
      </c>
      <c r="O208" s="79" t="s">
        <v>66</v>
      </c>
      <c r="P208" s="76">
        <f t="shared" si="18"/>
        <v>384.6</v>
      </c>
    </row>
    <row r="209" spans="2:16">
      <c r="B209" s="89">
        <v>1.4</v>
      </c>
      <c r="C209" s="90" t="s">
        <v>67</v>
      </c>
      <c r="D209" s="74">
        <f t="shared" si="25"/>
        <v>200</v>
      </c>
      <c r="E209" s="91">
        <v>3.567E-2</v>
      </c>
      <c r="F209" s="92">
        <v>1.065E-5</v>
      </c>
      <c r="G209" s="88">
        <f t="shared" si="15"/>
        <v>3.5680650000000001E-2</v>
      </c>
      <c r="H209" s="77">
        <v>12.17</v>
      </c>
      <c r="I209" s="79" t="s">
        <v>12</v>
      </c>
      <c r="J209" s="80">
        <f t="shared" si="24"/>
        <v>12170</v>
      </c>
      <c r="K209" s="77">
        <v>497.39</v>
      </c>
      <c r="L209" s="79" t="s">
        <v>66</v>
      </c>
      <c r="M209" s="76">
        <f t="shared" si="19"/>
        <v>497.39</v>
      </c>
      <c r="N209" s="77">
        <v>431.97</v>
      </c>
      <c r="O209" s="79" t="s">
        <v>66</v>
      </c>
      <c r="P209" s="76">
        <f t="shared" si="18"/>
        <v>431.97</v>
      </c>
    </row>
    <row r="210" spans="2:16">
      <c r="B210" s="89">
        <v>1.5</v>
      </c>
      <c r="C210" s="90" t="s">
        <v>67</v>
      </c>
      <c r="D210" s="74">
        <f t="shared" si="25"/>
        <v>214.28571428571428</v>
      </c>
      <c r="E210" s="91">
        <v>3.422E-2</v>
      </c>
      <c r="F210" s="92">
        <v>1.0010000000000001E-5</v>
      </c>
      <c r="G210" s="88">
        <f t="shared" si="15"/>
        <v>3.4230009999999998E-2</v>
      </c>
      <c r="H210" s="77">
        <v>13.64</v>
      </c>
      <c r="I210" s="79" t="s">
        <v>12</v>
      </c>
      <c r="J210" s="80">
        <f t="shared" si="24"/>
        <v>13640</v>
      </c>
      <c r="K210" s="77">
        <v>544.23</v>
      </c>
      <c r="L210" s="79" t="s">
        <v>66</v>
      </c>
      <c r="M210" s="76">
        <f t="shared" si="19"/>
        <v>544.23</v>
      </c>
      <c r="N210" s="77">
        <v>480.99</v>
      </c>
      <c r="O210" s="79" t="s">
        <v>66</v>
      </c>
      <c r="P210" s="76">
        <f t="shared" si="18"/>
        <v>480.99</v>
      </c>
    </row>
    <row r="211" spans="2:16">
      <c r="B211" s="89">
        <v>1.6</v>
      </c>
      <c r="C211" s="90" t="s">
        <v>67</v>
      </c>
      <c r="D211" s="74">
        <f t="shared" si="25"/>
        <v>228.57142857142858</v>
      </c>
      <c r="E211" s="91">
        <v>3.295E-2</v>
      </c>
      <c r="F211" s="92">
        <v>9.4399999999999994E-6</v>
      </c>
      <c r="G211" s="88">
        <f t="shared" si="15"/>
        <v>3.295944E-2</v>
      </c>
      <c r="H211" s="77">
        <v>15.18</v>
      </c>
      <c r="I211" s="79" t="s">
        <v>12</v>
      </c>
      <c r="J211" s="80">
        <f t="shared" si="24"/>
        <v>15180</v>
      </c>
      <c r="K211" s="77">
        <v>591.01</v>
      </c>
      <c r="L211" s="79" t="s">
        <v>66</v>
      </c>
      <c r="M211" s="76">
        <f t="shared" si="19"/>
        <v>591.01</v>
      </c>
      <c r="N211" s="77">
        <v>531.54</v>
      </c>
      <c r="O211" s="79" t="s">
        <v>66</v>
      </c>
      <c r="P211" s="76">
        <f t="shared" si="18"/>
        <v>531.54</v>
      </c>
    </row>
    <row r="212" spans="2:16">
      <c r="B212" s="89">
        <v>1.7</v>
      </c>
      <c r="C212" s="90" t="s">
        <v>67</v>
      </c>
      <c r="D212" s="74">
        <f t="shared" si="25"/>
        <v>242.85714285714286</v>
      </c>
      <c r="E212" s="91">
        <v>3.1820000000000001E-2</v>
      </c>
      <c r="F212" s="92">
        <v>8.935E-6</v>
      </c>
      <c r="G212" s="88">
        <f t="shared" si="15"/>
        <v>3.1828935000000003E-2</v>
      </c>
      <c r="H212" s="77">
        <v>16.78</v>
      </c>
      <c r="I212" s="79" t="s">
        <v>12</v>
      </c>
      <c r="J212" s="80">
        <f t="shared" si="24"/>
        <v>16780</v>
      </c>
      <c r="K212" s="77">
        <v>637.73</v>
      </c>
      <c r="L212" s="79" t="s">
        <v>66</v>
      </c>
      <c r="M212" s="76">
        <f t="shared" si="19"/>
        <v>637.73</v>
      </c>
      <c r="N212" s="77">
        <v>583.5</v>
      </c>
      <c r="O212" s="79" t="s">
        <v>66</v>
      </c>
      <c r="P212" s="76">
        <f t="shared" si="18"/>
        <v>583.5</v>
      </c>
    </row>
    <row r="213" spans="2:16">
      <c r="B213" s="89">
        <v>1.8</v>
      </c>
      <c r="C213" s="90" t="s">
        <v>67</v>
      </c>
      <c r="D213" s="74">
        <f t="shared" si="25"/>
        <v>257.14285714285717</v>
      </c>
      <c r="E213" s="91">
        <v>3.0810000000000001E-2</v>
      </c>
      <c r="F213" s="92">
        <v>8.4840000000000004E-6</v>
      </c>
      <c r="G213" s="88">
        <f t="shared" ref="G213:G228" si="26">E213+F213</f>
        <v>3.0818484E-2</v>
      </c>
      <c r="H213" s="77">
        <v>18.43</v>
      </c>
      <c r="I213" s="79" t="s">
        <v>12</v>
      </c>
      <c r="J213" s="80">
        <f t="shared" si="24"/>
        <v>18430</v>
      </c>
      <c r="K213" s="77">
        <v>684.4</v>
      </c>
      <c r="L213" s="79" t="s">
        <v>66</v>
      </c>
      <c r="M213" s="76">
        <f t="shared" si="19"/>
        <v>684.4</v>
      </c>
      <c r="N213" s="77">
        <v>636.77</v>
      </c>
      <c r="O213" s="79" t="s">
        <v>66</v>
      </c>
      <c r="P213" s="76">
        <f t="shared" si="18"/>
        <v>636.77</v>
      </c>
    </row>
    <row r="214" spans="2:16">
      <c r="B214" s="89">
        <v>2</v>
      </c>
      <c r="C214" s="90" t="s">
        <v>67</v>
      </c>
      <c r="D214" s="74">
        <f t="shared" si="25"/>
        <v>285.71428571428572</v>
      </c>
      <c r="E214" s="91">
        <v>2.9090000000000001E-2</v>
      </c>
      <c r="F214" s="92">
        <v>7.7100000000000007E-6</v>
      </c>
      <c r="G214" s="88">
        <f t="shared" si="26"/>
        <v>2.9097710000000002E-2</v>
      </c>
      <c r="H214" s="77">
        <v>21.88</v>
      </c>
      <c r="I214" s="79" t="s">
        <v>12</v>
      </c>
      <c r="J214" s="80">
        <f t="shared" si="24"/>
        <v>21880</v>
      </c>
      <c r="K214" s="77">
        <v>850.34</v>
      </c>
      <c r="L214" s="79" t="s">
        <v>66</v>
      </c>
      <c r="M214" s="76">
        <f t="shared" si="19"/>
        <v>850.34</v>
      </c>
      <c r="N214" s="77">
        <v>746.93</v>
      </c>
      <c r="O214" s="79" t="s">
        <v>66</v>
      </c>
      <c r="P214" s="76">
        <f t="shared" si="18"/>
        <v>746.93</v>
      </c>
    </row>
    <row r="215" spans="2:16">
      <c r="B215" s="89">
        <v>2.25</v>
      </c>
      <c r="C215" s="90" t="s">
        <v>67</v>
      </c>
      <c r="D215" s="74">
        <f t="shared" si="25"/>
        <v>321.42857142857144</v>
      </c>
      <c r="E215" s="91">
        <v>2.7359999999999999E-2</v>
      </c>
      <c r="F215" s="92">
        <v>6.9280000000000004E-6</v>
      </c>
      <c r="G215" s="88">
        <f t="shared" si="26"/>
        <v>2.7366927999999999E-2</v>
      </c>
      <c r="H215" s="77">
        <v>26.46</v>
      </c>
      <c r="I215" s="79" t="s">
        <v>12</v>
      </c>
      <c r="J215" s="80">
        <f t="shared" si="24"/>
        <v>26460</v>
      </c>
      <c r="K215" s="77">
        <v>1.08</v>
      </c>
      <c r="L215" s="78" t="s">
        <v>12</v>
      </c>
      <c r="M215" s="76">
        <f t="shared" ref="M211:M217" si="27">K215*1000</f>
        <v>1080</v>
      </c>
      <c r="N215" s="77">
        <v>890.51</v>
      </c>
      <c r="O215" s="79" t="s">
        <v>66</v>
      </c>
      <c r="P215" s="76">
        <f t="shared" si="18"/>
        <v>890.51</v>
      </c>
    </row>
    <row r="216" spans="2:16">
      <c r="B216" s="89">
        <v>2.5</v>
      </c>
      <c r="C216" s="90" t="s">
        <v>67</v>
      </c>
      <c r="D216" s="74">
        <f t="shared" si="25"/>
        <v>357.14285714285717</v>
      </c>
      <c r="E216" s="91">
        <v>2.597E-2</v>
      </c>
      <c r="F216" s="92">
        <v>6.2949999999999999E-6</v>
      </c>
      <c r="G216" s="88">
        <f t="shared" si="26"/>
        <v>2.5976295E-2</v>
      </c>
      <c r="H216" s="77">
        <v>31.3</v>
      </c>
      <c r="I216" s="79" t="s">
        <v>12</v>
      </c>
      <c r="J216" s="80">
        <f t="shared" si="24"/>
        <v>31300</v>
      </c>
      <c r="K216" s="77">
        <v>1.29</v>
      </c>
      <c r="L216" s="79" t="s">
        <v>12</v>
      </c>
      <c r="M216" s="76">
        <f t="shared" si="27"/>
        <v>1290</v>
      </c>
      <c r="N216" s="77">
        <v>1.04</v>
      </c>
      <c r="O216" s="78" t="s">
        <v>12</v>
      </c>
      <c r="P216" s="76">
        <f t="shared" ref="P213:P221" si="28">N216*1000</f>
        <v>1040</v>
      </c>
    </row>
    <row r="217" spans="2:16">
      <c r="B217" s="89">
        <v>2.75</v>
      </c>
      <c r="C217" s="90" t="s">
        <v>67</v>
      </c>
      <c r="D217" s="74">
        <f t="shared" si="25"/>
        <v>392.85714285714283</v>
      </c>
      <c r="E217" s="91">
        <v>2.4840000000000001E-2</v>
      </c>
      <c r="F217" s="92">
        <v>5.772E-6</v>
      </c>
      <c r="G217" s="88">
        <f t="shared" si="26"/>
        <v>2.4845772000000002E-2</v>
      </c>
      <c r="H217" s="77">
        <v>36.39</v>
      </c>
      <c r="I217" s="79" t="s">
        <v>12</v>
      </c>
      <c r="J217" s="80">
        <f t="shared" si="24"/>
        <v>36390</v>
      </c>
      <c r="K217" s="77">
        <v>1.49</v>
      </c>
      <c r="L217" s="79" t="s">
        <v>12</v>
      </c>
      <c r="M217" s="76">
        <f t="shared" si="27"/>
        <v>1490</v>
      </c>
      <c r="N217" s="77">
        <v>1.19</v>
      </c>
      <c r="O217" s="79" t="s">
        <v>12</v>
      </c>
      <c r="P217" s="76">
        <f t="shared" si="28"/>
        <v>1190</v>
      </c>
    </row>
    <row r="218" spans="2:16">
      <c r="B218" s="89">
        <v>3</v>
      </c>
      <c r="C218" s="90" t="s">
        <v>67</v>
      </c>
      <c r="D218" s="74">
        <f t="shared" si="25"/>
        <v>428.57142857142856</v>
      </c>
      <c r="E218" s="91">
        <v>2.3900000000000001E-2</v>
      </c>
      <c r="F218" s="92">
        <v>5.3319999999999999E-6</v>
      </c>
      <c r="G218" s="88">
        <f t="shared" si="26"/>
        <v>2.3905332000000001E-2</v>
      </c>
      <c r="H218" s="77">
        <v>41.69</v>
      </c>
      <c r="I218" s="79" t="s">
        <v>12</v>
      </c>
      <c r="J218" s="80">
        <f t="shared" si="24"/>
        <v>41690</v>
      </c>
      <c r="K218" s="77">
        <v>1.68</v>
      </c>
      <c r="L218" s="79" t="s">
        <v>12</v>
      </c>
      <c r="M218" s="76">
        <f t="shared" ref="M218:M224" si="29">K218*1000</f>
        <v>1680</v>
      </c>
      <c r="N218" s="77">
        <v>1.35</v>
      </c>
      <c r="O218" s="79" t="s">
        <v>12</v>
      </c>
      <c r="P218" s="76">
        <f t="shared" si="28"/>
        <v>1350</v>
      </c>
    </row>
    <row r="219" spans="2:16">
      <c r="B219" s="89">
        <v>3.25</v>
      </c>
      <c r="C219" s="90" t="s">
        <v>67</v>
      </c>
      <c r="D219" s="74">
        <f t="shared" si="25"/>
        <v>464.28571428571428</v>
      </c>
      <c r="E219" s="91">
        <v>2.3109999999999999E-2</v>
      </c>
      <c r="F219" s="92">
        <v>4.9570000000000001E-6</v>
      </c>
      <c r="G219" s="88">
        <f t="shared" si="26"/>
        <v>2.3114956999999998E-2</v>
      </c>
      <c r="H219" s="77">
        <v>47.19</v>
      </c>
      <c r="I219" s="79" t="s">
        <v>12</v>
      </c>
      <c r="J219" s="80">
        <f t="shared" si="24"/>
        <v>47190</v>
      </c>
      <c r="K219" s="77">
        <v>1.86</v>
      </c>
      <c r="L219" s="79" t="s">
        <v>12</v>
      </c>
      <c r="M219" s="76">
        <f t="shared" si="29"/>
        <v>1860</v>
      </c>
      <c r="N219" s="77">
        <v>1.51</v>
      </c>
      <c r="O219" s="79" t="s">
        <v>12</v>
      </c>
      <c r="P219" s="76">
        <f t="shared" si="28"/>
        <v>1510</v>
      </c>
    </row>
    <row r="220" spans="2:16">
      <c r="B220" s="89">
        <v>3.5</v>
      </c>
      <c r="C220" s="90" t="s">
        <v>67</v>
      </c>
      <c r="D220" s="74">
        <f t="shared" si="25"/>
        <v>500</v>
      </c>
      <c r="E220" s="91">
        <v>2.2429999999999999E-2</v>
      </c>
      <c r="F220" s="92">
        <v>4.6330000000000004E-6</v>
      </c>
      <c r="G220" s="88">
        <f t="shared" si="26"/>
        <v>2.2434632999999999E-2</v>
      </c>
      <c r="H220" s="77">
        <v>52.87</v>
      </c>
      <c r="I220" s="79" t="s">
        <v>12</v>
      </c>
      <c r="J220" s="80">
        <f t="shared" si="24"/>
        <v>52870</v>
      </c>
      <c r="K220" s="77">
        <v>2.04</v>
      </c>
      <c r="L220" s="79" t="s">
        <v>12</v>
      </c>
      <c r="M220" s="76">
        <f t="shared" si="29"/>
        <v>2040</v>
      </c>
      <c r="N220" s="77">
        <v>1.67</v>
      </c>
      <c r="O220" s="79" t="s">
        <v>12</v>
      </c>
      <c r="P220" s="76">
        <f t="shared" si="28"/>
        <v>1670</v>
      </c>
    </row>
    <row r="221" spans="2:16">
      <c r="B221" s="89">
        <v>3.75</v>
      </c>
      <c r="C221" s="90" t="s">
        <v>67</v>
      </c>
      <c r="D221" s="74">
        <f t="shared" si="25"/>
        <v>535.71428571428567</v>
      </c>
      <c r="E221" s="91">
        <v>2.1860000000000001E-2</v>
      </c>
      <c r="F221" s="92">
        <v>4.3499999999999999E-6</v>
      </c>
      <c r="G221" s="88">
        <f t="shared" si="26"/>
        <v>2.1864350000000001E-2</v>
      </c>
      <c r="H221" s="77">
        <v>58.7</v>
      </c>
      <c r="I221" s="79" t="s">
        <v>12</v>
      </c>
      <c r="J221" s="80">
        <f t="shared" si="24"/>
        <v>58700</v>
      </c>
      <c r="K221" s="77">
        <v>2.2200000000000002</v>
      </c>
      <c r="L221" s="79" t="s">
        <v>12</v>
      </c>
      <c r="M221" s="76">
        <f t="shared" si="29"/>
        <v>2220</v>
      </c>
      <c r="N221" s="77">
        <v>1.84</v>
      </c>
      <c r="O221" s="79" t="s">
        <v>12</v>
      </c>
      <c r="P221" s="76">
        <f t="shared" si="28"/>
        <v>1840</v>
      </c>
    </row>
    <row r="222" spans="2:16">
      <c r="B222" s="89">
        <v>4</v>
      </c>
      <c r="C222" s="90" t="s">
        <v>67</v>
      </c>
      <c r="D222" s="74">
        <f t="shared" si="25"/>
        <v>571.42857142857144</v>
      </c>
      <c r="E222" s="91">
        <v>2.1360000000000001E-2</v>
      </c>
      <c r="F222" s="92">
        <v>4.1010000000000002E-6</v>
      </c>
      <c r="G222" s="88">
        <f t="shared" si="26"/>
        <v>2.1364101E-2</v>
      </c>
      <c r="H222" s="77">
        <v>64.680000000000007</v>
      </c>
      <c r="I222" s="79" t="s">
        <v>12</v>
      </c>
      <c r="J222" s="80">
        <f t="shared" si="24"/>
        <v>64680.000000000007</v>
      </c>
      <c r="K222" s="77">
        <v>2.39</v>
      </c>
      <c r="L222" s="79" t="s">
        <v>12</v>
      </c>
      <c r="M222" s="76">
        <f t="shared" si="29"/>
        <v>2390</v>
      </c>
      <c r="N222" s="77">
        <v>2</v>
      </c>
      <c r="O222" s="79" t="s">
        <v>12</v>
      </c>
      <c r="P222" s="76">
        <f t="shared" ref="P222:P227" si="30">N222*1000</f>
        <v>2000</v>
      </c>
    </row>
    <row r="223" spans="2:16">
      <c r="B223" s="89">
        <v>4.5</v>
      </c>
      <c r="C223" s="90" t="s">
        <v>67</v>
      </c>
      <c r="D223" s="74">
        <f t="shared" si="25"/>
        <v>642.85714285714289</v>
      </c>
      <c r="E223" s="91">
        <v>2.0539999999999999E-2</v>
      </c>
      <c r="F223" s="92">
        <v>3.6820000000000001E-6</v>
      </c>
      <c r="G223" s="88">
        <f t="shared" si="26"/>
        <v>2.0543682000000001E-2</v>
      </c>
      <c r="H223" s="77">
        <v>77.03</v>
      </c>
      <c r="I223" s="79" t="s">
        <v>12</v>
      </c>
      <c r="J223" s="80">
        <f t="shared" si="24"/>
        <v>77030</v>
      </c>
      <c r="K223" s="77">
        <v>2.98</v>
      </c>
      <c r="L223" s="79" t="s">
        <v>12</v>
      </c>
      <c r="M223" s="76">
        <f t="shared" si="29"/>
        <v>2980</v>
      </c>
      <c r="N223" s="77">
        <v>2.34</v>
      </c>
      <c r="O223" s="79" t="s">
        <v>12</v>
      </c>
      <c r="P223" s="76">
        <f t="shared" si="30"/>
        <v>2340</v>
      </c>
    </row>
    <row r="224" spans="2:16">
      <c r="B224" s="89">
        <v>5</v>
      </c>
      <c r="C224" s="90" t="s">
        <v>67</v>
      </c>
      <c r="D224" s="74">
        <f t="shared" si="25"/>
        <v>714.28571428571433</v>
      </c>
      <c r="E224" s="91">
        <v>1.9910000000000001E-2</v>
      </c>
      <c r="F224" s="92">
        <v>3.3440000000000001E-6</v>
      </c>
      <c r="G224" s="88">
        <f t="shared" si="26"/>
        <v>1.9913343999999999E-2</v>
      </c>
      <c r="H224" s="77">
        <v>89.81</v>
      </c>
      <c r="I224" s="79" t="s">
        <v>12</v>
      </c>
      <c r="J224" s="80">
        <f t="shared" si="24"/>
        <v>89810</v>
      </c>
      <c r="K224" s="77">
        <v>3.51</v>
      </c>
      <c r="L224" s="79" t="s">
        <v>12</v>
      </c>
      <c r="M224" s="76">
        <f t="shared" si="29"/>
        <v>3510</v>
      </c>
      <c r="N224" s="77">
        <v>2.68</v>
      </c>
      <c r="O224" s="79" t="s">
        <v>12</v>
      </c>
      <c r="P224" s="76">
        <f t="shared" si="30"/>
        <v>2680</v>
      </c>
    </row>
    <row r="225" spans="1:16">
      <c r="B225" s="89">
        <v>5.5</v>
      </c>
      <c r="C225" s="90" t="s">
        <v>67</v>
      </c>
      <c r="D225" s="74">
        <f t="shared" si="25"/>
        <v>785.71428571428567</v>
      </c>
      <c r="E225" s="91">
        <v>1.941E-2</v>
      </c>
      <c r="F225" s="92">
        <v>3.0649999999999999E-6</v>
      </c>
      <c r="G225" s="88">
        <f t="shared" si="26"/>
        <v>1.9413065E-2</v>
      </c>
      <c r="H225" s="77">
        <v>102.97</v>
      </c>
      <c r="I225" s="79" t="s">
        <v>12</v>
      </c>
      <c r="J225" s="80">
        <f t="shared" si="24"/>
        <v>102970</v>
      </c>
      <c r="K225" s="77">
        <v>3.99</v>
      </c>
      <c r="L225" s="79" t="s">
        <v>12</v>
      </c>
      <c r="M225" s="80">
        <f t="shared" ref="M225:M228" si="31">K225*1000</f>
        <v>3990</v>
      </c>
      <c r="N225" s="77">
        <v>3.01</v>
      </c>
      <c r="O225" s="79" t="s">
        <v>12</v>
      </c>
      <c r="P225" s="76">
        <f t="shared" si="30"/>
        <v>3010</v>
      </c>
    </row>
    <row r="226" spans="1:16">
      <c r="B226" s="89">
        <v>6</v>
      </c>
      <c r="C226" s="90" t="s">
        <v>67</v>
      </c>
      <c r="D226" s="74">
        <f t="shared" si="25"/>
        <v>857.14285714285711</v>
      </c>
      <c r="E226" s="91">
        <v>1.9009999999999999E-2</v>
      </c>
      <c r="F226" s="92">
        <v>2.83E-6</v>
      </c>
      <c r="G226" s="88">
        <f t="shared" si="26"/>
        <v>1.9012829999999998E-2</v>
      </c>
      <c r="H226" s="77">
        <v>116.43</v>
      </c>
      <c r="I226" s="79" t="s">
        <v>12</v>
      </c>
      <c r="J226" s="80">
        <f t="shared" si="24"/>
        <v>116430</v>
      </c>
      <c r="K226" s="77">
        <v>4.45</v>
      </c>
      <c r="L226" s="79" t="s">
        <v>12</v>
      </c>
      <c r="M226" s="80">
        <f t="shared" si="31"/>
        <v>4450</v>
      </c>
      <c r="N226" s="77">
        <v>3.35</v>
      </c>
      <c r="O226" s="79" t="s">
        <v>12</v>
      </c>
      <c r="P226" s="76">
        <f t="shared" si="30"/>
        <v>3350</v>
      </c>
    </row>
    <row r="227" spans="1:16">
      <c r="B227" s="89">
        <v>6.5</v>
      </c>
      <c r="C227" s="90" t="s">
        <v>67</v>
      </c>
      <c r="D227" s="74">
        <f t="shared" si="25"/>
        <v>928.57142857142856</v>
      </c>
      <c r="E227" s="91">
        <v>1.8679999999999999E-2</v>
      </c>
      <c r="F227" s="92">
        <v>2.6299999999999998E-6</v>
      </c>
      <c r="G227" s="88">
        <f t="shared" si="26"/>
        <v>1.8682629999999999E-2</v>
      </c>
      <c r="H227" s="77">
        <v>130.15</v>
      </c>
      <c r="I227" s="79" t="s">
        <v>12</v>
      </c>
      <c r="J227" s="80">
        <f t="shared" si="24"/>
        <v>130150</v>
      </c>
      <c r="K227" s="77">
        <v>4.87</v>
      </c>
      <c r="L227" s="79" t="s">
        <v>12</v>
      </c>
      <c r="M227" s="80">
        <f t="shared" si="31"/>
        <v>4870</v>
      </c>
      <c r="N227" s="77">
        <v>3.68</v>
      </c>
      <c r="O227" s="79" t="s">
        <v>12</v>
      </c>
      <c r="P227" s="76">
        <f t="shared" si="30"/>
        <v>3680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5"/>
        <v>1000</v>
      </c>
      <c r="E228" s="91">
        <v>1.8419999999999999E-2</v>
      </c>
      <c r="F228" s="92">
        <v>2.4569999999999999E-6</v>
      </c>
      <c r="G228" s="88">
        <f t="shared" si="26"/>
        <v>1.8422457E-2</v>
      </c>
      <c r="H228" s="77">
        <v>144.09</v>
      </c>
      <c r="I228" s="79" t="s">
        <v>12</v>
      </c>
      <c r="J228" s="80">
        <f t="shared" si="24"/>
        <v>144090</v>
      </c>
      <c r="K228" s="77">
        <v>5.28</v>
      </c>
      <c r="L228" s="79" t="s">
        <v>12</v>
      </c>
      <c r="M228" s="80">
        <f t="shared" si="31"/>
        <v>5280</v>
      </c>
      <c r="N228" s="77">
        <v>4.01</v>
      </c>
      <c r="O228" s="79" t="s">
        <v>12</v>
      </c>
      <c r="P228" s="76">
        <f>N228*1000</f>
        <v>4010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Z7" sqref="Z7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srim7Be_C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114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115</v>
      </c>
      <c r="F7" s="32"/>
      <c r="G7" s="33"/>
      <c r="H7" s="33"/>
      <c r="I7" s="34"/>
      <c r="J7" s="4">
        <v>2</v>
      </c>
      <c r="K7" s="35">
        <v>225.29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110</v>
      </c>
      <c r="F13" s="49"/>
      <c r="G13" s="50"/>
      <c r="H13" s="50"/>
      <c r="I13" s="51"/>
      <c r="J13" s="4">
        <v>8</v>
      </c>
      <c r="K13" s="52">
        <v>0.82503000000000004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214</v>
      </c>
      <c r="C14" s="102"/>
      <c r="D14" s="21" t="s">
        <v>215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216</v>
      </c>
      <c r="C15" s="103"/>
      <c r="D15" s="101" t="s">
        <v>212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37" t="s">
        <v>58</v>
      </c>
      <c r="E18" s="190" t="s">
        <v>59</v>
      </c>
      <c r="F18" s="191"/>
      <c r="G18" s="192"/>
      <c r="H18" s="71" t="s">
        <v>60</v>
      </c>
      <c r="I18" s="25"/>
      <c r="J18" s="137" t="s">
        <v>61</v>
      </c>
      <c r="K18" s="71" t="s">
        <v>62</v>
      </c>
      <c r="L18" s="73"/>
      <c r="M18" s="137" t="s">
        <v>61</v>
      </c>
      <c r="N18" s="71" t="s">
        <v>62</v>
      </c>
      <c r="O18" s="25"/>
      <c r="P18" s="137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4.8070000000000002E-2</v>
      </c>
      <c r="F20" s="87">
        <v>0.27750000000000002</v>
      </c>
      <c r="G20" s="88">
        <f>E20+F20</f>
        <v>0.32557000000000003</v>
      </c>
      <c r="H20" s="84">
        <v>7</v>
      </c>
      <c r="I20" s="85" t="s">
        <v>64</v>
      </c>
      <c r="J20" s="97">
        <f>H20/1000/10</f>
        <v>6.9999999999999999E-4</v>
      </c>
      <c r="K20" s="84">
        <v>6</v>
      </c>
      <c r="L20" s="85" t="s">
        <v>64</v>
      </c>
      <c r="M20" s="97">
        <f t="shared" ref="M20:M83" si="0">K20/1000/10</f>
        <v>6.0000000000000006E-4</v>
      </c>
      <c r="N20" s="84">
        <v>4</v>
      </c>
      <c r="O20" s="85" t="s">
        <v>64</v>
      </c>
      <c r="P20" s="97">
        <f t="shared" ref="P20:P83" si="1">N20/1000/10</f>
        <v>4.0000000000000002E-4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5.1389999999999998E-2</v>
      </c>
      <c r="F21" s="92">
        <v>0.2898</v>
      </c>
      <c r="G21" s="88">
        <f t="shared" ref="G21:G84" si="3">E21+F21</f>
        <v>0.34118999999999999</v>
      </c>
      <c r="H21" s="89">
        <v>8</v>
      </c>
      <c r="I21" s="90" t="s">
        <v>64</v>
      </c>
      <c r="J21" s="74">
        <f t="shared" ref="J21:J84" si="4">H21/1000/10</f>
        <v>8.0000000000000004E-4</v>
      </c>
      <c r="K21" s="89">
        <v>6</v>
      </c>
      <c r="L21" s="90" t="s">
        <v>64</v>
      </c>
      <c r="M21" s="74">
        <f t="shared" si="0"/>
        <v>6.0000000000000006E-4</v>
      </c>
      <c r="N21" s="89">
        <v>5</v>
      </c>
      <c r="O21" s="90" t="s">
        <v>64</v>
      </c>
      <c r="P21" s="74">
        <f t="shared" si="1"/>
        <v>5.0000000000000001E-4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5.4510000000000003E-2</v>
      </c>
      <c r="F22" s="92">
        <v>0.30059999999999998</v>
      </c>
      <c r="G22" s="88">
        <f t="shared" si="3"/>
        <v>0.35510999999999998</v>
      </c>
      <c r="H22" s="89">
        <v>9</v>
      </c>
      <c r="I22" s="90" t="s">
        <v>64</v>
      </c>
      <c r="J22" s="74">
        <f t="shared" si="4"/>
        <v>8.9999999999999998E-4</v>
      </c>
      <c r="K22" s="89">
        <v>7</v>
      </c>
      <c r="L22" s="90" t="s">
        <v>64</v>
      </c>
      <c r="M22" s="74">
        <f t="shared" si="0"/>
        <v>6.9999999999999999E-4</v>
      </c>
      <c r="N22" s="89">
        <v>5</v>
      </c>
      <c r="O22" s="90" t="s">
        <v>64</v>
      </c>
      <c r="P22" s="74">
        <f t="shared" si="1"/>
        <v>5.0000000000000001E-4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5.7459999999999997E-2</v>
      </c>
      <c r="F23" s="92">
        <v>0.31030000000000002</v>
      </c>
      <c r="G23" s="88">
        <f t="shared" si="3"/>
        <v>0.36776000000000003</v>
      </c>
      <c r="H23" s="89">
        <v>9</v>
      </c>
      <c r="I23" s="90" t="s">
        <v>64</v>
      </c>
      <c r="J23" s="74">
        <f t="shared" si="4"/>
        <v>8.9999999999999998E-4</v>
      </c>
      <c r="K23" s="89">
        <v>7</v>
      </c>
      <c r="L23" s="90" t="s">
        <v>64</v>
      </c>
      <c r="M23" s="74">
        <f t="shared" si="0"/>
        <v>6.9999999999999999E-4</v>
      </c>
      <c r="N23" s="89">
        <v>5</v>
      </c>
      <c r="O23" s="90" t="s">
        <v>64</v>
      </c>
      <c r="P23" s="74">
        <f t="shared" si="1"/>
        <v>5.0000000000000001E-4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6.0260000000000001E-2</v>
      </c>
      <c r="F24" s="92">
        <v>0.31909999999999999</v>
      </c>
      <c r="G24" s="88">
        <f t="shared" si="3"/>
        <v>0.37935999999999998</v>
      </c>
      <c r="H24" s="89">
        <v>10</v>
      </c>
      <c r="I24" s="90" t="s">
        <v>64</v>
      </c>
      <c r="J24" s="74">
        <f t="shared" si="4"/>
        <v>1E-3</v>
      </c>
      <c r="K24" s="89">
        <v>7</v>
      </c>
      <c r="L24" s="90" t="s">
        <v>64</v>
      </c>
      <c r="M24" s="74">
        <f t="shared" si="0"/>
        <v>6.9999999999999999E-4</v>
      </c>
      <c r="N24" s="89">
        <v>5</v>
      </c>
      <c r="O24" s="90" t="s">
        <v>64</v>
      </c>
      <c r="P24" s="74">
        <f t="shared" si="1"/>
        <v>5.0000000000000001E-4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6.2939999999999996E-2</v>
      </c>
      <c r="F25" s="92">
        <v>0.3271</v>
      </c>
      <c r="G25" s="88">
        <f t="shared" si="3"/>
        <v>0.39004</v>
      </c>
      <c r="H25" s="89">
        <v>10</v>
      </c>
      <c r="I25" s="90" t="s">
        <v>64</v>
      </c>
      <c r="J25" s="74">
        <f t="shared" si="4"/>
        <v>1E-3</v>
      </c>
      <c r="K25" s="89">
        <v>8</v>
      </c>
      <c r="L25" s="90" t="s">
        <v>64</v>
      </c>
      <c r="M25" s="74">
        <f t="shared" si="0"/>
        <v>8.0000000000000004E-4</v>
      </c>
      <c r="N25" s="89">
        <v>6</v>
      </c>
      <c r="O25" s="90" t="s">
        <v>64</v>
      </c>
      <c r="P25" s="74">
        <f t="shared" si="1"/>
        <v>6.0000000000000006E-4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6.5509999999999999E-2</v>
      </c>
      <c r="F26" s="92">
        <v>0.33429999999999999</v>
      </c>
      <c r="G26" s="88">
        <f t="shared" si="3"/>
        <v>0.39981</v>
      </c>
      <c r="H26" s="89">
        <v>11</v>
      </c>
      <c r="I26" s="90" t="s">
        <v>64</v>
      </c>
      <c r="J26" s="74">
        <f t="shared" si="4"/>
        <v>1.0999999999999998E-3</v>
      </c>
      <c r="K26" s="89">
        <v>8</v>
      </c>
      <c r="L26" s="90" t="s">
        <v>64</v>
      </c>
      <c r="M26" s="74">
        <f t="shared" si="0"/>
        <v>8.0000000000000004E-4</v>
      </c>
      <c r="N26" s="89">
        <v>6</v>
      </c>
      <c r="O26" s="90" t="s">
        <v>64</v>
      </c>
      <c r="P26" s="74">
        <f t="shared" si="1"/>
        <v>6.0000000000000006E-4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6.7979999999999999E-2</v>
      </c>
      <c r="F27" s="92">
        <v>0.34100000000000003</v>
      </c>
      <c r="G27" s="88">
        <f t="shared" si="3"/>
        <v>0.40898000000000001</v>
      </c>
      <c r="H27" s="89">
        <v>11</v>
      </c>
      <c r="I27" s="90" t="s">
        <v>64</v>
      </c>
      <c r="J27" s="74">
        <f t="shared" si="4"/>
        <v>1.0999999999999998E-3</v>
      </c>
      <c r="K27" s="89">
        <v>8</v>
      </c>
      <c r="L27" s="90" t="s">
        <v>64</v>
      </c>
      <c r="M27" s="74">
        <f t="shared" si="0"/>
        <v>8.0000000000000004E-4</v>
      </c>
      <c r="N27" s="89">
        <v>6</v>
      </c>
      <c r="O27" s="90" t="s">
        <v>64</v>
      </c>
      <c r="P27" s="74">
        <f t="shared" si="1"/>
        <v>6.0000000000000006E-4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7.0370000000000002E-2</v>
      </c>
      <c r="F28" s="92">
        <v>0.34720000000000001</v>
      </c>
      <c r="G28" s="88">
        <f t="shared" si="3"/>
        <v>0.41757</v>
      </c>
      <c r="H28" s="89">
        <v>12</v>
      </c>
      <c r="I28" s="90" t="s">
        <v>64</v>
      </c>
      <c r="J28" s="74">
        <f t="shared" si="4"/>
        <v>1.2000000000000001E-3</v>
      </c>
      <c r="K28" s="89">
        <v>9</v>
      </c>
      <c r="L28" s="90" t="s">
        <v>64</v>
      </c>
      <c r="M28" s="74">
        <f t="shared" si="0"/>
        <v>8.9999999999999998E-4</v>
      </c>
      <c r="N28" s="89">
        <v>6</v>
      </c>
      <c r="O28" s="90" t="s">
        <v>64</v>
      </c>
      <c r="P28" s="74">
        <f t="shared" si="1"/>
        <v>6.0000000000000006E-4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7.2679999999999995E-2</v>
      </c>
      <c r="F29" s="92">
        <v>0.35289999999999999</v>
      </c>
      <c r="G29" s="88">
        <f t="shared" si="3"/>
        <v>0.42557999999999996</v>
      </c>
      <c r="H29" s="89">
        <v>12</v>
      </c>
      <c r="I29" s="90" t="s">
        <v>64</v>
      </c>
      <c r="J29" s="74">
        <f t="shared" si="4"/>
        <v>1.2000000000000001E-3</v>
      </c>
      <c r="K29" s="89">
        <v>9</v>
      </c>
      <c r="L29" s="90" t="s">
        <v>64</v>
      </c>
      <c r="M29" s="74">
        <f t="shared" si="0"/>
        <v>8.9999999999999998E-4</v>
      </c>
      <c r="N29" s="89">
        <v>7</v>
      </c>
      <c r="O29" s="90" t="s">
        <v>64</v>
      </c>
      <c r="P29" s="74">
        <f t="shared" si="1"/>
        <v>6.9999999999999999E-4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7.4910000000000004E-2</v>
      </c>
      <c r="F30" s="92">
        <v>0.35820000000000002</v>
      </c>
      <c r="G30" s="88">
        <f t="shared" si="3"/>
        <v>0.43310999999999999</v>
      </c>
      <c r="H30" s="89">
        <v>13</v>
      </c>
      <c r="I30" s="90" t="s">
        <v>64</v>
      </c>
      <c r="J30" s="74">
        <f t="shared" si="4"/>
        <v>1.2999999999999999E-3</v>
      </c>
      <c r="K30" s="89">
        <v>10</v>
      </c>
      <c r="L30" s="90" t="s">
        <v>64</v>
      </c>
      <c r="M30" s="74">
        <f t="shared" si="0"/>
        <v>1E-3</v>
      </c>
      <c r="N30" s="89">
        <v>7</v>
      </c>
      <c r="O30" s="90" t="s">
        <v>64</v>
      </c>
      <c r="P30" s="74">
        <f t="shared" si="1"/>
        <v>6.9999999999999999E-4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7.7090000000000006E-2</v>
      </c>
      <c r="F31" s="92">
        <v>0.36320000000000002</v>
      </c>
      <c r="G31" s="88">
        <f t="shared" si="3"/>
        <v>0.44029000000000001</v>
      </c>
      <c r="H31" s="89">
        <v>13</v>
      </c>
      <c r="I31" s="90" t="s">
        <v>64</v>
      </c>
      <c r="J31" s="74">
        <f t="shared" si="4"/>
        <v>1.2999999999999999E-3</v>
      </c>
      <c r="K31" s="89">
        <v>10</v>
      </c>
      <c r="L31" s="90" t="s">
        <v>64</v>
      </c>
      <c r="M31" s="74">
        <f t="shared" si="0"/>
        <v>1E-3</v>
      </c>
      <c r="N31" s="89">
        <v>7</v>
      </c>
      <c r="O31" s="90" t="s">
        <v>64</v>
      </c>
      <c r="P31" s="74">
        <f t="shared" si="1"/>
        <v>6.9999999999999999E-4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8.1250000000000003E-2</v>
      </c>
      <c r="F32" s="92">
        <v>0.37219999999999998</v>
      </c>
      <c r="G32" s="88">
        <f t="shared" si="3"/>
        <v>0.45344999999999996</v>
      </c>
      <c r="H32" s="89">
        <v>14</v>
      </c>
      <c r="I32" s="90" t="s">
        <v>64</v>
      </c>
      <c r="J32" s="74">
        <f t="shared" si="4"/>
        <v>1.4E-3</v>
      </c>
      <c r="K32" s="89">
        <v>11</v>
      </c>
      <c r="L32" s="90" t="s">
        <v>64</v>
      </c>
      <c r="M32" s="74">
        <f t="shared" si="0"/>
        <v>1.0999999999999998E-3</v>
      </c>
      <c r="N32" s="89">
        <v>8</v>
      </c>
      <c r="O32" s="90" t="s">
        <v>64</v>
      </c>
      <c r="P32" s="74">
        <f t="shared" si="1"/>
        <v>8.0000000000000004E-4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8.6180000000000007E-2</v>
      </c>
      <c r="F33" s="92">
        <v>0.38200000000000001</v>
      </c>
      <c r="G33" s="88">
        <f t="shared" si="3"/>
        <v>0.46818000000000004</v>
      </c>
      <c r="H33" s="89">
        <v>16</v>
      </c>
      <c r="I33" s="90" t="s">
        <v>64</v>
      </c>
      <c r="J33" s="74">
        <f t="shared" si="4"/>
        <v>1.6000000000000001E-3</v>
      </c>
      <c r="K33" s="89">
        <v>11</v>
      </c>
      <c r="L33" s="90" t="s">
        <v>64</v>
      </c>
      <c r="M33" s="74">
        <f t="shared" si="0"/>
        <v>1.0999999999999998E-3</v>
      </c>
      <c r="N33" s="89">
        <v>8</v>
      </c>
      <c r="O33" s="90" t="s">
        <v>64</v>
      </c>
      <c r="P33" s="74">
        <f t="shared" si="1"/>
        <v>8.0000000000000004E-4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9.085E-2</v>
      </c>
      <c r="F34" s="92">
        <v>0.39050000000000001</v>
      </c>
      <c r="G34" s="88">
        <f t="shared" si="3"/>
        <v>0.48135</v>
      </c>
      <c r="H34" s="89">
        <v>17</v>
      </c>
      <c r="I34" s="90" t="s">
        <v>64</v>
      </c>
      <c r="J34" s="74">
        <f t="shared" si="4"/>
        <v>1.7000000000000001E-3</v>
      </c>
      <c r="K34" s="89">
        <v>12</v>
      </c>
      <c r="L34" s="90" t="s">
        <v>64</v>
      </c>
      <c r="M34" s="74">
        <f t="shared" si="0"/>
        <v>1.2000000000000001E-3</v>
      </c>
      <c r="N34" s="89">
        <v>9</v>
      </c>
      <c r="O34" s="90" t="s">
        <v>64</v>
      </c>
      <c r="P34" s="74">
        <f t="shared" si="1"/>
        <v>8.9999999999999998E-4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9.5280000000000004E-2</v>
      </c>
      <c r="F35" s="92">
        <v>0.39789999999999998</v>
      </c>
      <c r="G35" s="88">
        <f t="shared" si="3"/>
        <v>0.49317999999999995</v>
      </c>
      <c r="H35" s="89">
        <v>18</v>
      </c>
      <c r="I35" s="90" t="s">
        <v>64</v>
      </c>
      <c r="J35" s="74">
        <f t="shared" si="4"/>
        <v>1.8E-3</v>
      </c>
      <c r="K35" s="89">
        <v>13</v>
      </c>
      <c r="L35" s="90" t="s">
        <v>64</v>
      </c>
      <c r="M35" s="74">
        <f t="shared" si="0"/>
        <v>1.2999999999999999E-3</v>
      </c>
      <c r="N35" s="89">
        <v>9</v>
      </c>
      <c r="O35" s="90" t="s">
        <v>64</v>
      </c>
      <c r="P35" s="74">
        <f t="shared" si="1"/>
        <v>8.9999999999999998E-4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9.9519999999999997E-2</v>
      </c>
      <c r="F36" s="92">
        <v>0.40439999999999998</v>
      </c>
      <c r="G36" s="88">
        <f t="shared" si="3"/>
        <v>0.50391999999999992</v>
      </c>
      <c r="H36" s="89">
        <v>19</v>
      </c>
      <c r="I36" s="90" t="s">
        <v>64</v>
      </c>
      <c r="J36" s="74">
        <f t="shared" si="4"/>
        <v>1.9E-3</v>
      </c>
      <c r="K36" s="89">
        <v>13</v>
      </c>
      <c r="L36" s="90" t="s">
        <v>64</v>
      </c>
      <c r="M36" s="74">
        <f t="shared" si="0"/>
        <v>1.2999999999999999E-3</v>
      </c>
      <c r="N36" s="89">
        <v>10</v>
      </c>
      <c r="O36" s="90" t="s">
        <v>64</v>
      </c>
      <c r="P36" s="74">
        <f t="shared" si="1"/>
        <v>1E-3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0.1036</v>
      </c>
      <c r="F37" s="92">
        <v>0.41010000000000002</v>
      </c>
      <c r="G37" s="88">
        <f t="shared" si="3"/>
        <v>0.51370000000000005</v>
      </c>
      <c r="H37" s="89">
        <v>21</v>
      </c>
      <c r="I37" s="90" t="s">
        <v>64</v>
      </c>
      <c r="J37" s="74">
        <f t="shared" si="4"/>
        <v>2.1000000000000003E-3</v>
      </c>
      <c r="K37" s="89">
        <v>14</v>
      </c>
      <c r="L37" s="90" t="s">
        <v>64</v>
      </c>
      <c r="M37" s="74">
        <f t="shared" si="0"/>
        <v>1.4E-3</v>
      </c>
      <c r="N37" s="89">
        <v>10</v>
      </c>
      <c r="O37" s="90" t="s">
        <v>64</v>
      </c>
      <c r="P37" s="74">
        <f t="shared" si="1"/>
        <v>1E-3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0.1075</v>
      </c>
      <c r="F38" s="92">
        <v>0.4153</v>
      </c>
      <c r="G38" s="88">
        <f t="shared" si="3"/>
        <v>0.52280000000000004</v>
      </c>
      <c r="H38" s="89">
        <v>22</v>
      </c>
      <c r="I38" s="90" t="s">
        <v>64</v>
      </c>
      <c r="J38" s="74">
        <f t="shared" si="4"/>
        <v>2.1999999999999997E-3</v>
      </c>
      <c r="K38" s="89">
        <v>15</v>
      </c>
      <c r="L38" s="90" t="s">
        <v>64</v>
      </c>
      <c r="M38" s="74">
        <f t="shared" si="0"/>
        <v>1.5E-3</v>
      </c>
      <c r="N38" s="89">
        <v>11</v>
      </c>
      <c r="O38" s="90" t="s">
        <v>64</v>
      </c>
      <c r="P38" s="74">
        <f t="shared" si="1"/>
        <v>1.0999999999999998E-3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0.1113</v>
      </c>
      <c r="F39" s="92">
        <v>0.41980000000000001</v>
      </c>
      <c r="G39" s="88">
        <f t="shared" si="3"/>
        <v>0.53110000000000002</v>
      </c>
      <c r="H39" s="89">
        <v>23</v>
      </c>
      <c r="I39" s="90" t="s">
        <v>64</v>
      </c>
      <c r="J39" s="74">
        <f t="shared" si="4"/>
        <v>2.3E-3</v>
      </c>
      <c r="K39" s="89">
        <v>16</v>
      </c>
      <c r="L39" s="90" t="s">
        <v>64</v>
      </c>
      <c r="M39" s="74">
        <f t="shared" si="0"/>
        <v>1.6000000000000001E-3</v>
      </c>
      <c r="N39" s="89">
        <v>11</v>
      </c>
      <c r="O39" s="90" t="s">
        <v>64</v>
      </c>
      <c r="P39" s="74">
        <f t="shared" si="1"/>
        <v>1.0999999999999998E-3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0.1149</v>
      </c>
      <c r="F40" s="92">
        <v>0.4239</v>
      </c>
      <c r="G40" s="88">
        <f t="shared" si="3"/>
        <v>0.53879999999999995</v>
      </c>
      <c r="H40" s="89">
        <v>24</v>
      </c>
      <c r="I40" s="90" t="s">
        <v>64</v>
      </c>
      <c r="J40" s="74">
        <f t="shared" si="4"/>
        <v>2.4000000000000002E-3</v>
      </c>
      <c r="K40" s="89">
        <v>16</v>
      </c>
      <c r="L40" s="90" t="s">
        <v>64</v>
      </c>
      <c r="M40" s="74">
        <f t="shared" si="0"/>
        <v>1.6000000000000001E-3</v>
      </c>
      <c r="N40" s="89">
        <v>12</v>
      </c>
      <c r="O40" s="90" t="s">
        <v>64</v>
      </c>
      <c r="P40" s="74">
        <f t="shared" si="1"/>
        <v>1.2000000000000001E-3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0.12189999999999999</v>
      </c>
      <c r="F41" s="92">
        <v>0.43090000000000001</v>
      </c>
      <c r="G41" s="88">
        <f t="shared" si="3"/>
        <v>0.55279999999999996</v>
      </c>
      <c r="H41" s="89">
        <v>26</v>
      </c>
      <c r="I41" s="90" t="s">
        <v>64</v>
      </c>
      <c r="J41" s="74">
        <f t="shared" si="4"/>
        <v>2.5999999999999999E-3</v>
      </c>
      <c r="K41" s="89">
        <v>18</v>
      </c>
      <c r="L41" s="90" t="s">
        <v>64</v>
      </c>
      <c r="M41" s="74">
        <f t="shared" si="0"/>
        <v>1.8E-3</v>
      </c>
      <c r="N41" s="89">
        <v>13</v>
      </c>
      <c r="O41" s="90" t="s">
        <v>64</v>
      </c>
      <c r="P41" s="74">
        <f t="shared" si="1"/>
        <v>1.2999999999999999E-3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0.1285</v>
      </c>
      <c r="F42" s="92">
        <v>0.43659999999999999</v>
      </c>
      <c r="G42" s="88">
        <f t="shared" si="3"/>
        <v>0.56509999999999994</v>
      </c>
      <c r="H42" s="89">
        <v>28</v>
      </c>
      <c r="I42" s="90" t="s">
        <v>64</v>
      </c>
      <c r="J42" s="74">
        <f t="shared" si="4"/>
        <v>2.8E-3</v>
      </c>
      <c r="K42" s="89">
        <v>19</v>
      </c>
      <c r="L42" s="90" t="s">
        <v>64</v>
      </c>
      <c r="M42" s="74">
        <f t="shared" si="0"/>
        <v>1.9E-3</v>
      </c>
      <c r="N42" s="89">
        <v>14</v>
      </c>
      <c r="O42" s="90" t="s">
        <v>64</v>
      </c>
      <c r="P42" s="74">
        <f t="shared" si="1"/>
        <v>1.4E-3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0.13469999999999999</v>
      </c>
      <c r="F43" s="92">
        <v>0.44130000000000003</v>
      </c>
      <c r="G43" s="88">
        <f t="shared" si="3"/>
        <v>0.57600000000000007</v>
      </c>
      <c r="H43" s="89">
        <v>31</v>
      </c>
      <c r="I43" s="90" t="s">
        <v>64</v>
      </c>
      <c r="J43" s="74">
        <f t="shared" si="4"/>
        <v>3.0999999999999999E-3</v>
      </c>
      <c r="K43" s="89">
        <v>20</v>
      </c>
      <c r="L43" s="90" t="s">
        <v>64</v>
      </c>
      <c r="M43" s="74">
        <f t="shared" si="0"/>
        <v>2E-3</v>
      </c>
      <c r="N43" s="89">
        <v>15</v>
      </c>
      <c r="O43" s="90" t="s">
        <v>64</v>
      </c>
      <c r="P43" s="74">
        <f t="shared" si="1"/>
        <v>1.5E-3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0.14069999999999999</v>
      </c>
      <c r="F44" s="92">
        <v>0.4451</v>
      </c>
      <c r="G44" s="88">
        <f t="shared" si="3"/>
        <v>0.58579999999999999</v>
      </c>
      <c r="H44" s="89">
        <v>33</v>
      </c>
      <c r="I44" s="90" t="s">
        <v>64</v>
      </c>
      <c r="J44" s="74">
        <f t="shared" si="4"/>
        <v>3.3E-3</v>
      </c>
      <c r="K44" s="89">
        <v>21</v>
      </c>
      <c r="L44" s="90" t="s">
        <v>64</v>
      </c>
      <c r="M44" s="74">
        <f t="shared" si="0"/>
        <v>2.1000000000000003E-3</v>
      </c>
      <c r="N44" s="89">
        <v>15</v>
      </c>
      <c r="O44" s="90" t="s">
        <v>64</v>
      </c>
      <c r="P44" s="74">
        <f t="shared" si="1"/>
        <v>1.5E-3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0.14649999999999999</v>
      </c>
      <c r="F45" s="92">
        <v>0.44829999999999998</v>
      </c>
      <c r="G45" s="88">
        <f t="shared" si="3"/>
        <v>0.5948</v>
      </c>
      <c r="H45" s="89">
        <v>35</v>
      </c>
      <c r="I45" s="90" t="s">
        <v>64</v>
      </c>
      <c r="J45" s="74">
        <f t="shared" si="4"/>
        <v>3.5000000000000005E-3</v>
      </c>
      <c r="K45" s="89">
        <v>22</v>
      </c>
      <c r="L45" s="90" t="s">
        <v>64</v>
      </c>
      <c r="M45" s="74">
        <f t="shared" si="0"/>
        <v>2.1999999999999997E-3</v>
      </c>
      <c r="N45" s="89">
        <v>16</v>
      </c>
      <c r="O45" s="90" t="s">
        <v>64</v>
      </c>
      <c r="P45" s="74">
        <f t="shared" si="1"/>
        <v>1.6000000000000001E-3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0.152</v>
      </c>
      <c r="F46" s="92">
        <v>0.45079999999999998</v>
      </c>
      <c r="G46" s="88">
        <f t="shared" si="3"/>
        <v>0.6028</v>
      </c>
      <c r="H46" s="89">
        <v>37</v>
      </c>
      <c r="I46" s="90" t="s">
        <v>64</v>
      </c>
      <c r="J46" s="74">
        <f t="shared" si="4"/>
        <v>3.6999999999999997E-3</v>
      </c>
      <c r="K46" s="89">
        <v>24</v>
      </c>
      <c r="L46" s="90" t="s">
        <v>64</v>
      </c>
      <c r="M46" s="74">
        <f t="shared" si="0"/>
        <v>2.4000000000000002E-3</v>
      </c>
      <c r="N46" s="89">
        <v>17</v>
      </c>
      <c r="O46" s="90" t="s">
        <v>64</v>
      </c>
      <c r="P46" s="74">
        <f t="shared" si="1"/>
        <v>1.7000000000000001E-3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0.16250000000000001</v>
      </c>
      <c r="F47" s="92">
        <v>0.45450000000000002</v>
      </c>
      <c r="G47" s="88">
        <f t="shared" si="3"/>
        <v>0.61699999999999999</v>
      </c>
      <c r="H47" s="89">
        <v>41</v>
      </c>
      <c r="I47" s="90" t="s">
        <v>64</v>
      </c>
      <c r="J47" s="74">
        <f t="shared" si="4"/>
        <v>4.1000000000000003E-3</v>
      </c>
      <c r="K47" s="89">
        <v>26</v>
      </c>
      <c r="L47" s="90" t="s">
        <v>64</v>
      </c>
      <c r="M47" s="74">
        <f t="shared" si="0"/>
        <v>2.5999999999999999E-3</v>
      </c>
      <c r="N47" s="89">
        <v>19</v>
      </c>
      <c r="O47" s="90" t="s">
        <v>64</v>
      </c>
      <c r="P47" s="74">
        <f t="shared" si="1"/>
        <v>1.9E-3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0.1724</v>
      </c>
      <c r="F48" s="92">
        <v>0.45679999999999998</v>
      </c>
      <c r="G48" s="88">
        <f t="shared" si="3"/>
        <v>0.62919999999999998</v>
      </c>
      <c r="H48" s="89">
        <v>46</v>
      </c>
      <c r="I48" s="90" t="s">
        <v>64</v>
      </c>
      <c r="J48" s="74">
        <f t="shared" si="4"/>
        <v>4.5999999999999999E-3</v>
      </c>
      <c r="K48" s="89">
        <v>28</v>
      </c>
      <c r="L48" s="90" t="s">
        <v>64</v>
      </c>
      <c r="M48" s="74">
        <f t="shared" si="0"/>
        <v>2.8E-3</v>
      </c>
      <c r="N48" s="89">
        <v>21</v>
      </c>
      <c r="O48" s="90" t="s">
        <v>64</v>
      </c>
      <c r="P48" s="74">
        <f t="shared" si="1"/>
        <v>2.1000000000000003E-3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0.1817</v>
      </c>
      <c r="F49" s="92">
        <v>0.45789999999999997</v>
      </c>
      <c r="G49" s="88">
        <f t="shared" si="3"/>
        <v>0.63959999999999995</v>
      </c>
      <c r="H49" s="89">
        <v>50</v>
      </c>
      <c r="I49" s="90" t="s">
        <v>64</v>
      </c>
      <c r="J49" s="74">
        <f t="shared" si="4"/>
        <v>5.0000000000000001E-3</v>
      </c>
      <c r="K49" s="89">
        <v>30</v>
      </c>
      <c r="L49" s="90" t="s">
        <v>64</v>
      </c>
      <c r="M49" s="74">
        <f t="shared" si="0"/>
        <v>3.0000000000000001E-3</v>
      </c>
      <c r="N49" s="89">
        <v>22</v>
      </c>
      <c r="O49" s="90" t="s">
        <v>64</v>
      </c>
      <c r="P49" s="74">
        <f t="shared" si="1"/>
        <v>2.1999999999999997E-3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0.19059999999999999</v>
      </c>
      <c r="F50" s="92">
        <v>0.45829999999999999</v>
      </c>
      <c r="G50" s="88">
        <f t="shared" si="3"/>
        <v>0.64890000000000003</v>
      </c>
      <c r="H50" s="89">
        <v>54</v>
      </c>
      <c r="I50" s="90" t="s">
        <v>64</v>
      </c>
      <c r="J50" s="74">
        <f t="shared" si="4"/>
        <v>5.4000000000000003E-3</v>
      </c>
      <c r="K50" s="89">
        <v>33</v>
      </c>
      <c r="L50" s="90" t="s">
        <v>64</v>
      </c>
      <c r="M50" s="74">
        <f t="shared" si="0"/>
        <v>3.3E-3</v>
      </c>
      <c r="N50" s="89">
        <v>24</v>
      </c>
      <c r="O50" s="90" t="s">
        <v>64</v>
      </c>
      <c r="P50" s="74">
        <f t="shared" si="1"/>
        <v>2.4000000000000002E-3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0.19900000000000001</v>
      </c>
      <c r="F51" s="92">
        <v>0.45800000000000002</v>
      </c>
      <c r="G51" s="88">
        <f t="shared" si="3"/>
        <v>0.65700000000000003</v>
      </c>
      <c r="H51" s="89">
        <v>58</v>
      </c>
      <c r="I51" s="90" t="s">
        <v>64</v>
      </c>
      <c r="J51" s="74">
        <f t="shared" si="4"/>
        <v>5.8000000000000005E-3</v>
      </c>
      <c r="K51" s="89">
        <v>35</v>
      </c>
      <c r="L51" s="90" t="s">
        <v>64</v>
      </c>
      <c r="M51" s="74">
        <f t="shared" si="0"/>
        <v>3.5000000000000005E-3</v>
      </c>
      <c r="N51" s="89">
        <v>25</v>
      </c>
      <c r="O51" s="90" t="s">
        <v>64</v>
      </c>
      <c r="P51" s="74">
        <f t="shared" si="1"/>
        <v>2.5000000000000001E-3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0.2072</v>
      </c>
      <c r="F52" s="92">
        <v>0.4572</v>
      </c>
      <c r="G52" s="88">
        <f t="shared" si="3"/>
        <v>0.66439999999999999</v>
      </c>
      <c r="H52" s="89">
        <v>62</v>
      </c>
      <c r="I52" s="90" t="s">
        <v>64</v>
      </c>
      <c r="J52" s="74">
        <f t="shared" si="4"/>
        <v>6.1999999999999998E-3</v>
      </c>
      <c r="K52" s="89">
        <v>37</v>
      </c>
      <c r="L52" s="90" t="s">
        <v>64</v>
      </c>
      <c r="M52" s="74">
        <f t="shared" si="0"/>
        <v>3.6999999999999997E-3</v>
      </c>
      <c r="N52" s="89">
        <v>27</v>
      </c>
      <c r="O52" s="90" t="s">
        <v>64</v>
      </c>
      <c r="P52" s="74">
        <f t="shared" si="1"/>
        <v>2.7000000000000001E-3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0.215</v>
      </c>
      <c r="F53" s="92">
        <v>0.45610000000000001</v>
      </c>
      <c r="G53" s="88">
        <f t="shared" si="3"/>
        <v>0.67110000000000003</v>
      </c>
      <c r="H53" s="89">
        <v>67</v>
      </c>
      <c r="I53" s="90" t="s">
        <v>64</v>
      </c>
      <c r="J53" s="74">
        <f t="shared" si="4"/>
        <v>6.7000000000000002E-3</v>
      </c>
      <c r="K53" s="89">
        <v>39</v>
      </c>
      <c r="L53" s="90" t="s">
        <v>64</v>
      </c>
      <c r="M53" s="74">
        <f t="shared" si="0"/>
        <v>3.8999999999999998E-3</v>
      </c>
      <c r="N53" s="89">
        <v>28</v>
      </c>
      <c r="O53" s="90" t="s">
        <v>64</v>
      </c>
      <c r="P53" s="74">
        <f t="shared" si="1"/>
        <v>2.8E-3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0.2225</v>
      </c>
      <c r="F54" s="92">
        <v>0.4546</v>
      </c>
      <c r="G54" s="88">
        <f t="shared" si="3"/>
        <v>0.67710000000000004</v>
      </c>
      <c r="H54" s="89">
        <v>71</v>
      </c>
      <c r="I54" s="90" t="s">
        <v>64</v>
      </c>
      <c r="J54" s="74">
        <f t="shared" si="4"/>
        <v>7.0999999999999995E-3</v>
      </c>
      <c r="K54" s="89">
        <v>41</v>
      </c>
      <c r="L54" s="90" t="s">
        <v>64</v>
      </c>
      <c r="M54" s="74">
        <f t="shared" si="0"/>
        <v>4.1000000000000003E-3</v>
      </c>
      <c r="N54" s="89">
        <v>30</v>
      </c>
      <c r="O54" s="90" t="s">
        <v>64</v>
      </c>
      <c r="P54" s="74">
        <f t="shared" si="1"/>
        <v>3.0000000000000001E-3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0.2298</v>
      </c>
      <c r="F55" s="92">
        <v>0.45290000000000002</v>
      </c>
      <c r="G55" s="88">
        <f t="shared" si="3"/>
        <v>0.68270000000000008</v>
      </c>
      <c r="H55" s="89">
        <v>75</v>
      </c>
      <c r="I55" s="90" t="s">
        <v>64</v>
      </c>
      <c r="J55" s="74">
        <f t="shared" si="4"/>
        <v>7.4999999999999997E-3</v>
      </c>
      <c r="K55" s="89">
        <v>43</v>
      </c>
      <c r="L55" s="90" t="s">
        <v>64</v>
      </c>
      <c r="M55" s="74">
        <f t="shared" si="0"/>
        <v>4.3E-3</v>
      </c>
      <c r="N55" s="89">
        <v>31</v>
      </c>
      <c r="O55" s="90" t="s">
        <v>64</v>
      </c>
      <c r="P55" s="74">
        <f t="shared" si="1"/>
        <v>3.0999999999999999E-3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0.2369</v>
      </c>
      <c r="F56" s="92">
        <v>0.45090000000000002</v>
      </c>
      <c r="G56" s="88">
        <f t="shared" si="3"/>
        <v>0.68779999999999997</v>
      </c>
      <c r="H56" s="89">
        <v>79</v>
      </c>
      <c r="I56" s="90" t="s">
        <v>64</v>
      </c>
      <c r="J56" s="74">
        <f t="shared" si="4"/>
        <v>7.9000000000000008E-3</v>
      </c>
      <c r="K56" s="89">
        <v>45</v>
      </c>
      <c r="L56" s="90" t="s">
        <v>64</v>
      </c>
      <c r="M56" s="74">
        <f t="shared" si="0"/>
        <v>4.4999999999999997E-3</v>
      </c>
      <c r="N56" s="89">
        <v>33</v>
      </c>
      <c r="O56" s="90" t="s">
        <v>64</v>
      </c>
      <c r="P56" s="74">
        <f t="shared" si="1"/>
        <v>3.3E-3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0.24379999999999999</v>
      </c>
      <c r="F57" s="92">
        <v>0.44879999999999998</v>
      </c>
      <c r="G57" s="88">
        <f t="shared" si="3"/>
        <v>0.69259999999999999</v>
      </c>
      <c r="H57" s="89">
        <v>83</v>
      </c>
      <c r="I57" s="90" t="s">
        <v>64</v>
      </c>
      <c r="J57" s="74">
        <f t="shared" si="4"/>
        <v>8.3000000000000001E-3</v>
      </c>
      <c r="K57" s="89">
        <v>47</v>
      </c>
      <c r="L57" s="90" t="s">
        <v>64</v>
      </c>
      <c r="M57" s="74">
        <f t="shared" si="0"/>
        <v>4.7000000000000002E-3</v>
      </c>
      <c r="N57" s="89">
        <v>34</v>
      </c>
      <c r="O57" s="90" t="s">
        <v>64</v>
      </c>
      <c r="P57" s="74">
        <f t="shared" si="1"/>
        <v>3.4000000000000002E-3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0.25700000000000001</v>
      </c>
      <c r="F58" s="92">
        <v>0.44429999999999997</v>
      </c>
      <c r="G58" s="88">
        <f t="shared" si="3"/>
        <v>0.70130000000000003</v>
      </c>
      <c r="H58" s="89">
        <v>91</v>
      </c>
      <c r="I58" s="90" t="s">
        <v>64</v>
      </c>
      <c r="J58" s="74">
        <f t="shared" si="4"/>
        <v>9.1000000000000004E-3</v>
      </c>
      <c r="K58" s="89">
        <v>51</v>
      </c>
      <c r="L58" s="90" t="s">
        <v>64</v>
      </c>
      <c r="M58" s="74">
        <f t="shared" si="0"/>
        <v>5.0999999999999995E-3</v>
      </c>
      <c r="N58" s="89">
        <v>37</v>
      </c>
      <c r="O58" s="90" t="s">
        <v>64</v>
      </c>
      <c r="P58" s="74">
        <f t="shared" si="1"/>
        <v>3.6999999999999997E-3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0.27250000000000002</v>
      </c>
      <c r="F59" s="92">
        <v>0.43809999999999999</v>
      </c>
      <c r="G59" s="88">
        <f t="shared" si="3"/>
        <v>0.71060000000000001</v>
      </c>
      <c r="H59" s="89">
        <v>102</v>
      </c>
      <c r="I59" s="90" t="s">
        <v>64</v>
      </c>
      <c r="J59" s="74">
        <f t="shared" si="4"/>
        <v>1.0199999999999999E-2</v>
      </c>
      <c r="K59" s="89">
        <v>56</v>
      </c>
      <c r="L59" s="90" t="s">
        <v>64</v>
      </c>
      <c r="M59" s="74">
        <f t="shared" si="0"/>
        <v>5.5999999999999999E-3</v>
      </c>
      <c r="N59" s="89">
        <v>40</v>
      </c>
      <c r="O59" s="90" t="s">
        <v>64</v>
      </c>
      <c r="P59" s="74">
        <f t="shared" si="1"/>
        <v>4.0000000000000001E-3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0.2873</v>
      </c>
      <c r="F60" s="92">
        <v>0.43169999999999997</v>
      </c>
      <c r="G60" s="88">
        <f t="shared" si="3"/>
        <v>0.71899999999999997</v>
      </c>
      <c r="H60" s="89">
        <v>112</v>
      </c>
      <c r="I60" s="90" t="s">
        <v>64</v>
      </c>
      <c r="J60" s="74">
        <f t="shared" si="4"/>
        <v>1.12E-2</v>
      </c>
      <c r="K60" s="89">
        <v>60</v>
      </c>
      <c r="L60" s="90" t="s">
        <v>64</v>
      </c>
      <c r="M60" s="74">
        <f t="shared" si="0"/>
        <v>6.0000000000000001E-3</v>
      </c>
      <c r="N60" s="89">
        <v>44</v>
      </c>
      <c r="O60" s="90" t="s">
        <v>64</v>
      </c>
      <c r="P60" s="74">
        <f t="shared" si="1"/>
        <v>4.3999999999999994E-3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0.30130000000000001</v>
      </c>
      <c r="F61" s="92">
        <v>0.42520000000000002</v>
      </c>
      <c r="G61" s="88">
        <f t="shared" si="3"/>
        <v>0.72650000000000003</v>
      </c>
      <c r="H61" s="89">
        <v>122</v>
      </c>
      <c r="I61" s="90" t="s">
        <v>64</v>
      </c>
      <c r="J61" s="74">
        <f t="shared" si="4"/>
        <v>1.2199999999999999E-2</v>
      </c>
      <c r="K61" s="89">
        <v>65</v>
      </c>
      <c r="L61" s="90" t="s">
        <v>64</v>
      </c>
      <c r="M61" s="74">
        <f t="shared" si="0"/>
        <v>6.5000000000000006E-3</v>
      </c>
      <c r="N61" s="89">
        <v>47</v>
      </c>
      <c r="O61" s="90" t="s">
        <v>64</v>
      </c>
      <c r="P61" s="74">
        <f t="shared" si="1"/>
        <v>4.7000000000000002E-3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0.31469999999999998</v>
      </c>
      <c r="F62" s="92">
        <v>0.41870000000000002</v>
      </c>
      <c r="G62" s="88">
        <f t="shared" si="3"/>
        <v>0.73340000000000005</v>
      </c>
      <c r="H62" s="89">
        <v>133</v>
      </c>
      <c r="I62" s="90" t="s">
        <v>64</v>
      </c>
      <c r="J62" s="74">
        <f t="shared" si="4"/>
        <v>1.3300000000000001E-2</v>
      </c>
      <c r="K62" s="89">
        <v>69</v>
      </c>
      <c r="L62" s="90" t="s">
        <v>64</v>
      </c>
      <c r="M62" s="74">
        <f t="shared" si="0"/>
        <v>6.9000000000000008E-3</v>
      </c>
      <c r="N62" s="89">
        <v>50</v>
      </c>
      <c r="O62" s="90" t="s">
        <v>64</v>
      </c>
      <c r="P62" s="74">
        <f t="shared" si="1"/>
        <v>5.0000000000000001E-3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0.32750000000000001</v>
      </c>
      <c r="F63" s="92">
        <v>0.41220000000000001</v>
      </c>
      <c r="G63" s="88">
        <f t="shared" si="3"/>
        <v>0.73970000000000002</v>
      </c>
      <c r="H63" s="89">
        <v>143</v>
      </c>
      <c r="I63" s="90" t="s">
        <v>64</v>
      </c>
      <c r="J63" s="74">
        <f t="shared" si="4"/>
        <v>1.4299999999999998E-2</v>
      </c>
      <c r="K63" s="89">
        <v>73</v>
      </c>
      <c r="L63" s="90" t="s">
        <v>64</v>
      </c>
      <c r="M63" s="74">
        <f t="shared" si="0"/>
        <v>7.2999999999999992E-3</v>
      </c>
      <c r="N63" s="89">
        <v>54</v>
      </c>
      <c r="O63" s="90" t="s">
        <v>64</v>
      </c>
      <c r="P63" s="74">
        <f t="shared" si="1"/>
        <v>5.4000000000000003E-3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0.33989999999999998</v>
      </c>
      <c r="F64" s="92">
        <v>0.40579999999999999</v>
      </c>
      <c r="G64" s="88">
        <f t="shared" si="3"/>
        <v>0.74570000000000003</v>
      </c>
      <c r="H64" s="89">
        <v>154</v>
      </c>
      <c r="I64" s="90" t="s">
        <v>64</v>
      </c>
      <c r="J64" s="74">
        <f t="shared" si="4"/>
        <v>1.54E-2</v>
      </c>
      <c r="K64" s="89">
        <v>78</v>
      </c>
      <c r="L64" s="90" t="s">
        <v>64</v>
      </c>
      <c r="M64" s="74">
        <f t="shared" si="0"/>
        <v>7.7999999999999996E-3</v>
      </c>
      <c r="N64" s="89">
        <v>57</v>
      </c>
      <c r="O64" s="90" t="s">
        <v>64</v>
      </c>
      <c r="P64" s="74">
        <f t="shared" si="1"/>
        <v>5.7000000000000002E-3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0.3518</v>
      </c>
      <c r="F65" s="92">
        <v>0.39960000000000001</v>
      </c>
      <c r="G65" s="88">
        <f t="shared" si="3"/>
        <v>0.75140000000000007</v>
      </c>
      <c r="H65" s="89">
        <v>164</v>
      </c>
      <c r="I65" s="90" t="s">
        <v>64</v>
      </c>
      <c r="J65" s="74">
        <f t="shared" si="4"/>
        <v>1.6400000000000001E-2</v>
      </c>
      <c r="K65" s="89">
        <v>82</v>
      </c>
      <c r="L65" s="90" t="s">
        <v>64</v>
      </c>
      <c r="M65" s="74">
        <f t="shared" si="0"/>
        <v>8.2000000000000007E-3</v>
      </c>
      <c r="N65" s="89">
        <v>60</v>
      </c>
      <c r="O65" s="90" t="s">
        <v>64</v>
      </c>
      <c r="P65" s="74">
        <f t="shared" si="1"/>
        <v>6.0000000000000001E-3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0.3634</v>
      </c>
      <c r="F66" s="92">
        <v>0.39350000000000002</v>
      </c>
      <c r="G66" s="88">
        <f t="shared" si="3"/>
        <v>0.75690000000000002</v>
      </c>
      <c r="H66" s="89">
        <v>174</v>
      </c>
      <c r="I66" s="90" t="s">
        <v>64</v>
      </c>
      <c r="J66" s="74">
        <f t="shared" si="4"/>
        <v>1.7399999999999999E-2</v>
      </c>
      <c r="K66" s="89">
        <v>86</v>
      </c>
      <c r="L66" s="90" t="s">
        <v>64</v>
      </c>
      <c r="M66" s="74">
        <f t="shared" si="0"/>
        <v>8.6E-3</v>
      </c>
      <c r="N66" s="89">
        <v>63</v>
      </c>
      <c r="O66" s="90" t="s">
        <v>64</v>
      </c>
      <c r="P66" s="74">
        <f t="shared" si="1"/>
        <v>6.3E-3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0.38540000000000002</v>
      </c>
      <c r="F67" s="92">
        <v>0.38179999999999997</v>
      </c>
      <c r="G67" s="88">
        <f t="shared" si="3"/>
        <v>0.76719999999999999</v>
      </c>
      <c r="H67" s="89">
        <v>195</v>
      </c>
      <c r="I67" s="90" t="s">
        <v>64</v>
      </c>
      <c r="J67" s="74">
        <f t="shared" si="4"/>
        <v>1.95E-2</v>
      </c>
      <c r="K67" s="89">
        <v>94</v>
      </c>
      <c r="L67" s="90" t="s">
        <v>64</v>
      </c>
      <c r="M67" s="74">
        <f t="shared" si="0"/>
        <v>9.4000000000000004E-3</v>
      </c>
      <c r="N67" s="89">
        <v>69</v>
      </c>
      <c r="O67" s="90" t="s">
        <v>64</v>
      </c>
      <c r="P67" s="74">
        <f t="shared" si="1"/>
        <v>6.9000000000000008E-3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0.40629999999999999</v>
      </c>
      <c r="F68" s="92">
        <v>0.37069999999999997</v>
      </c>
      <c r="G68" s="88">
        <f t="shared" si="3"/>
        <v>0.77699999999999991</v>
      </c>
      <c r="H68" s="89">
        <v>216</v>
      </c>
      <c r="I68" s="90" t="s">
        <v>64</v>
      </c>
      <c r="J68" s="74">
        <f t="shared" si="4"/>
        <v>2.1600000000000001E-2</v>
      </c>
      <c r="K68" s="89">
        <v>102</v>
      </c>
      <c r="L68" s="90" t="s">
        <v>64</v>
      </c>
      <c r="M68" s="74">
        <f t="shared" si="0"/>
        <v>1.0199999999999999E-2</v>
      </c>
      <c r="N68" s="89">
        <v>76</v>
      </c>
      <c r="O68" s="90" t="s">
        <v>64</v>
      </c>
      <c r="P68" s="74">
        <f t="shared" si="1"/>
        <v>7.6E-3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0.42609999999999998</v>
      </c>
      <c r="F69" s="92">
        <v>0.36030000000000001</v>
      </c>
      <c r="G69" s="88">
        <f t="shared" si="3"/>
        <v>0.78639999999999999</v>
      </c>
      <c r="H69" s="89">
        <v>237</v>
      </c>
      <c r="I69" s="90" t="s">
        <v>64</v>
      </c>
      <c r="J69" s="74">
        <f t="shared" si="4"/>
        <v>2.3699999999999999E-2</v>
      </c>
      <c r="K69" s="89">
        <v>109</v>
      </c>
      <c r="L69" s="90" t="s">
        <v>64</v>
      </c>
      <c r="M69" s="74">
        <f t="shared" si="0"/>
        <v>1.09E-2</v>
      </c>
      <c r="N69" s="89">
        <v>82</v>
      </c>
      <c r="O69" s="90" t="s">
        <v>64</v>
      </c>
      <c r="P69" s="74">
        <f t="shared" si="1"/>
        <v>8.2000000000000007E-3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0.4451</v>
      </c>
      <c r="F70" s="92">
        <v>0.35049999999999998</v>
      </c>
      <c r="G70" s="88">
        <f t="shared" si="3"/>
        <v>0.79559999999999997</v>
      </c>
      <c r="H70" s="89">
        <v>258</v>
      </c>
      <c r="I70" s="90" t="s">
        <v>64</v>
      </c>
      <c r="J70" s="74">
        <f t="shared" si="4"/>
        <v>2.58E-2</v>
      </c>
      <c r="K70" s="89">
        <v>116</v>
      </c>
      <c r="L70" s="90" t="s">
        <v>64</v>
      </c>
      <c r="M70" s="74">
        <f t="shared" si="0"/>
        <v>1.1600000000000001E-2</v>
      </c>
      <c r="N70" s="89">
        <v>87</v>
      </c>
      <c r="O70" s="90" t="s">
        <v>64</v>
      </c>
      <c r="P70" s="74">
        <f t="shared" si="1"/>
        <v>8.6999999999999994E-3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0.4632</v>
      </c>
      <c r="F71" s="92">
        <v>0.3412</v>
      </c>
      <c r="G71" s="88">
        <f t="shared" si="3"/>
        <v>0.8044</v>
      </c>
      <c r="H71" s="89">
        <v>278</v>
      </c>
      <c r="I71" s="90" t="s">
        <v>64</v>
      </c>
      <c r="J71" s="74">
        <f t="shared" si="4"/>
        <v>2.7800000000000002E-2</v>
      </c>
      <c r="K71" s="89">
        <v>123</v>
      </c>
      <c r="L71" s="90" t="s">
        <v>64</v>
      </c>
      <c r="M71" s="74">
        <f t="shared" si="0"/>
        <v>1.23E-2</v>
      </c>
      <c r="N71" s="89">
        <v>93</v>
      </c>
      <c r="O71" s="90" t="s">
        <v>64</v>
      </c>
      <c r="P71" s="74">
        <f t="shared" si="1"/>
        <v>9.2999999999999992E-3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0.48070000000000002</v>
      </c>
      <c r="F72" s="92">
        <v>0.33250000000000002</v>
      </c>
      <c r="G72" s="88">
        <f t="shared" si="3"/>
        <v>0.81320000000000003</v>
      </c>
      <c r="H72" s="89">
        <v>299</v>
      </c>
      <c r="I72" s="90" t="s">
        <v>64</v>
      </c>
      <c r="J72" s="74">
        <f t="shared" si="4"/>
        <v>2.9899999999999999E-2</v>
      </c>
      <c r="K72" s="89">
        <v>130</v>
      </c>
      <c r="L72" s="90" t="s">
        <v>64</v>
      </c>
      <c r="M72" s="74">
        <f t="shared" si="0"/>
        <v>1.3000000000000001E-2</v>
      </c>
      <c r="N72" s="89">
        <v>99</v>
      </c>
      <c r="O72" s="90" t="s">
        <v>64</v>
      </c>
      <c r="P72" s="74">
        <f t="shared" si="1"/>
        <v>9.9000000000000008E-3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0.51390000000000002</v>
      </c>
      <c r="F73" s="92">
        <v>0.3165</v>
      </c>
      <c r="G73" s="88">
        <f t="shared" si="3"/>
        <v>0.83040000000000003</v>
      </c>
      <c r="H73" s="89">
        <v>340</v>
      </c>
      <c r="I73" s="90" t="s">
        <v>64</v>
      </c>
      <c r="J73" s="74">
        <f t="shared" si="4"/>
        <v>3.4000000000000002E-2</v>
      </c>
      <c r="K73" s="89">
        <v>143</v>
      </c>
      <c r="L73" s="90" t="s">
        <v>64</v>
      </c>
      <c r="M73" s="74">
        <f t="shared" si="0"/>
        <v>1.4299999999999998E-2</v>
      </c>
      <c r="N73" s="89">
        <v>110</v>
      </c>
      <c r="O73" s="90" t="s">
        <v>64</v>
      </c>
      <c r="P73" s="74">
        <f t="shared" si="1"/>
        <v>1.0999999999999999E-2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0.54510000000000003</v>
      </c>
      <c r="F74" s="92">
        <v>0.30220000000000002</v>
      </c>
      <c r="G74" s="88">
        <f t="shared" si="3"/>
        <v>0.84730000000000005</v>
      </c>
      <c r="H74" s="89">
        <v>381</v>
      </c>
      <c r="I74" s="90" t="s">
        <v>64</v>
      </c>
      <c r="J74" s="74">
        <f t="shared" si="4"/>
        <v>3.8100000000000002E-2</v>
      </c>
      <c r="K74" s="89">
        <v>155</v>
      </c>
      <c r="L74" s="90" t="s">
        <v>64</v>
      </c>
      <c r="M74" s="74">
        <f t="shared" si="0"/>
        <v>1.55E-2</v>
      </c>
      <c r="N74" s="89">
        <v>121</v>
      </c>
      <c r="O74" s="90" t="s">
        <v>64</v>
      </c>
      <c r="P74" s="74">
        <f t="shared" si="1"/>
        <v>1.21E-2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0.5746</v>
      </c>
      <c r="F75" s="92">
        <v>0.2893</v>
      </c>
      <c r="G75" s="88">
        <f t="shared" si="3"/>
        <v>0.8639</v>
      </c>
      <c r="H75" s="89">
        <v>422</v>
      </c>
      <c r="I75" s="90" t="s">
        <v>64</v>
      </c>
      <c r="J75" s="74">
        <f t="shared" si="4"/>
        <v>4.2200000000000001E-2</v>
      </c>
      <c r="K75" s="89">
        <v>167</v>
      </c>
      <c r="L75" s="90" t="s">
        <v>64</v>
      </c>
      <c r="M75" s="74">
        <f t="shared" si="0"/>
        <v>1.67E-2</v>
      </c>
      <c r="N75" s="89">
        <v>131</v>
      </c>
      <c r="O75" s="90" t="s">
        <v>64</v>
      </c>
      <c r="P75" s="74">
        <f t="shared" si="1"/>
        <v>1.3100000000000001E-2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0.60260000000000002</v>
      </c>
      <c r="F76" s="92">
        <v>0.2777</v>
      </c>
      <c r="G76" s="88">
        <f t="shared" si="3"/>
        <v>0.88030000000000008</v>
      </c>
      <c r="H76" s="89">
        <v>462</v>
      </c>
      <c r="I76" s="90" t="s">
        <v>64</v>
      </c>
      <c r="J76" s="74">
        <f t="shared" si="4"/>
        <v>4.6200000000000005E-2</v>
      </c>
      <c r="K76" s="89">
        <v>178</v>
      </c>
      <c r="L76" s="90" t="s">
        <v>64</v>
      </c>
      <c r="M76" s="74">
        <f t="shared" si="0"/>
        <v>1.78E-2</v>
      </c>
      <c r="N76" s="89">
        <v>141</v>
      </c>
      <c r="O76" s="90" t="s">
        <v>64</v>
      </c>
      <c r="P76" s="74">
        <f t="shared" si="1"/>
        <v>1.4099999999999998E-2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0.62939999999999996</v>
      </c>
      <c r="F77" s="92">
        <v>0.2671</v>
      </c>
      <c r="G77" s="88">
        <f t="shared" si="3"/>
        <v>0.89649999999999996</v>
      </c>
      <c r="H77" s="89">
        <v>502</v>
      </c>
      <c r="I77" s="90" t="s">
        <v>64</v>
      </c>
      <c r="J77" s="74">
        <f t="shared" si="4"/>
        <v>5.0200000000000002E-2</v>
      </c>
      <c r="K77" s="89">
        <v>188</v>
      </c>
      <c r="L77" s="90" t="s">
        <v>64</v>
      </c>
      <c r="M77" s="74">
        <f t="shared" si="0"/>
        <v>1.8800000000000001E-2</v>
      </c>
      <c r="N77" s="89">
        <v>151</v>
      </c>
      <c r="O77" s="90" t="s">
        <v>64</v>
      </c>
      <c r="P77" s="74">
        <f t="shared" si="1"/>
        <v>1.5099999999999999E-2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0.65510000000000002</v>
      </c>
      <c r="F78" s="92">
        <v>0.25740000000000002</v>
      </c>
      <c r="G78" s="88">
        <f t="shared" si="3"/>
        <v>0.91250000000000009</v>
      </c>
      <c r="H78" s="89">
        <v>542</v>
      </c>
      <c r="I78" s="90" t="s">
        <v>64</v>
      </c>
      <c r="J78" s="74">
        <f t="shared" si="4"/>
        <v>5.4200000000000005E-2</v>
      </c>
      <c r="K78" s="89">
        <v>198</v>
      </c>
      <c r="L78" s="90" t="s">
        <v>64</v>
      </c>
      <c r="M78" s="74">
        <f t="shared" si="0"/>
        <v>1.9800000000000002E-2</v>
      </c>
      <c r="N78" s="89">
        <v>161</v>
      </c>
      <c r="O78" s="90" t="s">
        <v>64</v>
      </c>
      <c r="P78" s="74">
        <f t="shared" si="1"/>
        <v>1.61E-2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0.67979999999999996</v>
      </c>
      <c r="F79" s="92">
        <v>0.2485</v>
      </c>
      <c r="G79" s="88">
        <f t="shared" si="3"/>
        <v>0.9282999999999999</v>
      </c>
      <c r="H79" s="89">
        <v>581</v>
      </c>
      <c r="I79" s="90" t="s">
        <v>64</v>
      </c>
      <c r="J79" s="74">
        <f t="shared" si="4"/>
        <v>5.8099999999999999E-2</v>
      </c>
      <c r="K79" s="89">
        <v>207</v>
      </c>
      <c r="L79" s="90" t="s">
        <v>64</v>
      </c>
      <c r="M79" s="74">
        <f t="shared" si="0"/>
        <v>2.07E-2</v>
      </c>
      <c r="N79" s="89">
        <v>170</v>
      </c>
      <c r="O79" s="90" t="s">
        <v>64</v>
      </c>
      <c r="P79" s="74">
        <f t="shared" si="1"/>
        <v>1.7000000000000001E-2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0.67900000000000005</v>
      </c>
      <c r="F80" s="92">
        <v>0.24030000000000001</v>
      </c>
      <c r="G80" s="88">
        <f t="shared" si="3"/>
        <v>0.91930000000000001</v>
      </c>
      <c r="H80" s="89">
        <v>621</v>
      </c>
      <c r="I80" s="90" t="s">
        <v>64</v>
      </c>
      <c r="J80" s="74">
        <f t="shared" si="4"/>
        <v>6.2100000000000002E-2</v>
      </c>
      <c r="K80" s="89">
        <v>217</v>
      </c>
      <c r="L80" s="90" t="s">
        <v>64</v>
      </c>
      <c r="M80" s="74">
        <f t="shared" si="0"/>
        <v>2.1700000000000001E-2</v>
      </c>
      <c r="N80" s="89">
        <v>179</v>
      </c>
      <c r="O80" s="90" t="s">
        <v>64</v>
      </c>
      <c r="P80" s="74">
        <f t="shared" si="1"/>
        <v>1.7899999999999999E-2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0.68320000000000003</v>
      </c>
      <c r="F81" s="92">
        <v>0.23269999999999999</v>
      </c>
      <c r="G81" s="88">
        <f t="shared" si="3"/>
        <v>0.91590000000000005</v>
      </c>
      <c r="H81" s="89">
        <v>661</v>
      </c>
      <c r="I81" s="90" t="s">
        <v>64</v>
      </c>
      <c r="J81" s="74">
        <f t="shared" si="4"/>
        <v>6.6100000000000006E-2</v>
      </c>
      <c r="K81" s="89">
        <v>226</v>
      </c>
      <c r="L81" s="90" t="s">
        <v>64</v>
      </c>
      <c r="M81" s="74">
        <f t="shared" si="0"/>
        <v>2.2600000000000002E-2</v>
      </c>
      <c r="N81" s="89">
        <v>188</v>
      </c>
      <c r="O81" s="90" t="s">
        <v>64</v>
      </c>
      <c r="P81" s="74">
        <f t="shared" si="1"/>
        <v>1.8800000000000001E-2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0.69110000000000005</v>
      </c>
      <c r="F82" s="92">
        <v>0.22570000000000001</v>
      </c>
      <c r="G82" s="88">
        <f t="shared" si="3"/>
        <v>0.91680000000000006</v>
      </c>
      <c r="H82" s="89">
        <v>702</v>
      </c>
      <c r="I82" s="90" t="s">
        <v>64</v>
      </c>
      <c r="J82" s="74">
        <f t="shared" si="4"/>
        <v>7.0199999999999999E-2</v>
      </c>
      <c r="K82" s="89">
        <v>235</v>
      </c>
      <c r="L82" s="90" t="s">
        <v>64</v>
      </c>
      <c r="M82" s="74">
        <f t="shared" si="0"/>
        <v>2.35E-2</v>
      </c>
      <c r="N82" s="89">
        <v>197</v>
      </c>
      <c r="O82" s="90" t="s">
        <v>64</v>
      </c>
      <c r="P82" s="74">
        <f t="shared" si="1"/>
        <v>1.9700000000000002E-2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0.70179999999999998</v>
      </c>
      <c r="F83" s="92">
        <v>0.21920000000000001</v>
      </c>
      <c r="G83" s="88">
        <f t="shared" si="3"/>
        <v>0.92100000000000004</v>
      </c>
      <c r="H83" s="89">
        <v>742</v>
      </c>
      <c r="I83" s="90" t="s">
        <v>64</v>
      </c>
      <c r="J83" s="74">
        <f t="shared" si="4"/>
        <v>7.4200000000000002E-2</v>
      </c>
      <c r="K83" s="89">
        <v>244</v>
      </c>
      <c r="L83" s="90" t="s">
        <v>64</v>
      </c>
      <c r="M83" s="74">
        <f t="shared" si="0"/>
        <v>2.4399999999999998E-2</v>
      </c>
      <c r="N83" s="89">
        <v>206</v>
      </c>
      <c r="O83" s="90" t="s">
        <v>64</v>
      </c>
      <c r="P83" s="74">
        <f t="shared" si="1"/>
        <v>2.06E-2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0.72909999999999997</v>
      </c>
      <c r="F84" s="92">
        <v>0.20730000000000001</v>
      </c>
      <c r="G84" s="88">
        <f t="shared" si="3"/>
        <v>0.93640000000000001</v>
      </c>
      <c r="H84" s="89">
        <v>823</v>
      </c>
      <c r="I84" s="90" t="s">
        <v>64</v>
      </c>
      <c r="J84" s="74">
        <f t="shared" si="4"/>
        <v>8.2299999999999998E-2</v>
      </c>
      <c r="K84" s="89">
        <v>261</v>
      </c>
      <c r="L84" s="90" t="s">
        <v>64</v>
      </c>
      <c r="M84" s="74">
        <f t="shared" ref="M84:M147" si="6">K84/1000/10</f>
        <v>2.6100000000000002E-2</v>
      </c>
      <c r="N84" s="89">
        <v>222</v>
      </c>
      <c r="O84" s="90" t="s">
        <v>64</v>
      </c>
      <c r="P84" s="74">
        <f t="shared" ref="P84:P147" si="7">N84/1000/10</f>
        <v>2.2200000000000001E-2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0.77</v>
      </c>
      <c r="F85" s="92">
        <v>0.19439999999999999</v>
      </c>
      <c r="G85" s="88">
        <f t="shared" ref="G85:G148" si="8">E85+F85</f>
        <v>0.96440000000000003</v>
      </c>
      <c r="H85" s="89">
        <v>923</v>
      </c>
      <c r="I85" s="90" t="s">
        <v>64</v>
      </c>
      <c r="J85" s="74">
        <f t="shared" ref="J85:J119" si="9">H85/1000/10</f>
        <v>9.2300000000000007E-2</v>
      </c>
      <c r="K85" s="89">
        <v>280</v>
      </c>
      <c r="L85" s="90" t="s">
        <v>64</v>
      </c>
      <c r="M85" s="74">
        <f t="shared" si="6"/>
        <v>2.8000000000000004E-2</v>
      </c>
      <c r="N85" s="89">
        <v>243</v>
      </c>
      <c r="O85" s="90" t="s">
        <v>64</v>
      </c>
      <c r="P85" s="74">
        <f t="shared" si="7"/>
        <v>2.4299999999999999E-2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0.81459999999999999</v>
      </c>
      <c r="F86" s="92">
        <v>0.18329999999999999</v>
      </c>
      <c r="G86" s="88">
        <f t="shared" si="8"/>
        <v>0.99790000000000001</v>
      </c>
      <c r="H86" s="89">
        <v>1021</v>
      </c>
      <c r="I86" s="90" t="s">
        <v>64</v>
      </c>
      <c r="J86" s="74">
        <f t="shared" si="9"/>
        <v>0.1021</v>
      </c>
      <c r="K86" s="89">
        <v>298</v>
      </c>
      <c r="L86" s="90" t="s">
        <v>64</v>
      </c>
      <c r="M86" s="74">
        <f t="shared" si="6"/>
        <v>2.98E-2</v>
      </c>
      <c r="N86" s="89">
        <v>262</v>
      </c>
      <c r="O86" s="90" t="s">
        <v>64</v>
      </c>
      <c r="P86" s="74">
        <f t="shared" si="7"/>
        <v>2.6200000000000001E-2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0.86070000000000002</v>
      </c>
      <c r="F87" s="92">
        <v>0.1736</v>
      </c>
      <c r="G87" s="88">
        <f t="shared" si="8"/>
        <v>1.0343</v>
      </c>
      <c r="H87" s="89">
        <v>1116</v>
      </c>
      <c r="I87" s="90" t="s">
        <v>64</v>
      </c>
      <c r="J87" s="74">
        <f t="shared" si="9"/>
        <v>0.1116</v>
      </c>
      <c r="K87" s="89">
        <v>315</v>
      </c>
      <c r="L87" s="90" t="s">
        <v>64</v>
      </c>
      <c r="M87" s="74">
        <f t="shared" si="6"/>
        <v>3.15E-2</v>
      </c>
      <c r="N87" s="89">
        <v>281</v>
      </c>
      <c r="O87" s="90" t="s">
        <v>64</v>
      </c>
      <c r="P87" s="74">
        <f t="shared" si="7"/>
        <v>2.8100000000000003E-2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0.90690000000000004</v>
      </c>
      <c r="F88" s="92">
        <v>0.16500000000000001</v>
      </c>
      <c r="G88" s="88">
        <f t="shared" si="8"/>
        <v>1.0719000000000001</v>
      </c>
      <c r="H88" s="89">
        <v>1208</v>
      </c>
      <c r="I88" s="90" t="s">
        <v>64</v>
      </c>
      <c r="J88" s="74">
        <f t="shared" si="9"/>
        <v>0.12079999999999999</v>
      </c>
      <c r="K88" s="89">
        <v>330</v>
      </c>
      <c r="L88" s="90" t="s">
        <v>64</v>
      </c>
      <c r="M88" s="74">
        <f t="shared" si="6"/>
        <v>3.3000000000000002E-2</v>
      </c>
      <c r="N88" s="89">
        <v>299</v>
      </c>
      <c r="O88" s="90" t="s">
        <v>64</v>
      </c>
      <c r="P88" s="74">
        <f t="shared" si="7"/>
        <v>2.9899999999999999E-2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0.95230000000000004</v>
      </c>
      <c r="F89" s="92">
        <v>0.1573</v>
      </c>
      <c r="G89" s="88">
        <f t="shared" si="8"/>
        <v>1.1095999999999999</v>
      </c>
      <c r="H89" s="89">
        <v>1298</v>
      </c>
      <c r="I89" s="90" t="s">
        <v>64</v>
      </c>
      <c r="J89" s="74">
        <f t="shared" si="9"/>
        <v>0.1298</v>
      </c>
      <c r="K89" s="89">
        <v>343</v>
      </c>
      <c r="L89" s="90" t="s">
        <v>64</v>
      </c>
      <c r="M89" s="74">
        <f t="shared" si="6"/>
        <v>3.4300000000000004E-2</v>
      </c>
      <c r="N89" s="89">
        <v>315</v>
      </c>
      <c r="O89" s="90" t="s">
        <v>64</v>
      </c>
      <c r="P89" s="74">
        <f t="shared" si="7"/>
        <v>3.15E-2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0.99650000000000005</v>
      </c>
      <c r="F90" s="92">
        <v>0.15040000000000001</v>
      </c>
      <c r="G90" s="88">
        <f t="shared" si="8"/>
        <v>1.1469</v>
      </c>
      <c r="H90" s="89">
        <v>1386</v>
      </c>
      <c r="I90" s="90" t="s">
        <v>64</v>
      </c>
      <c r="J90" s="74">
        <f t="shared" si="9"/>
        <v>0.1386</v>
      </c>
      <c r="K90" s="89">
        <v>356</v>
      </c>
      <c r="L90" s="90" t="s">
        <v>64</v>
      </c>
      <c r="M90" s="74">
        <f t="shared" si="6"/>
        <v>3.56E-2</v>
      </c>
      <c r="N90" s="89">
        <v>331</v>
      </c>
      <c r="O90" s="90" t="s">
        <v>64</v>
      </c>
      <c r="P90" s="74">
        <f t="shared" si="7"/>
        <v>3.3100000000000004E-2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1.0389999999999999</v>
      </c>
      <c r="F91" s="92">
        <v>0.14419999999999999</v>
      </c>
      <c r="G91" s="88">
        <f t="shared" si="8"/>
        <v>1.1831999999999998</v>
      </c>
      <c r="H91" s="89">
        <v>1471</v>
      </c>
      <c r="I91" s="90" t="s">
        <v>64</v>
      </c>
      <c r="J91" s="74">
        <f t="shared" si="9"/>
        <v>0.14710000000000001</v>
      </c>
      <c r="K91" s="89">
        <v>368</v>
      </c>
      <c r="L91" s="90" t="s">
        <v>64</v>
      </c>
      <c r="M91" s="74">
        <f t="shared" si="6"/>
        <v>3.6799999999999999E-2</v>
      </c>
      <c r="N91" s="89">
        <v>346</v>
      </c>
      <c r="O91" s="90" t="s">
        <v>64</v>
      </c>
      <c r="P91" s="74">
        <f t="shared" si="7"/>
        <v>3.4599999999999999E-2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1.08</v>
      </c>
      <c r="F92" s="92">
        <v>0.13850000000000001</v>
      </c>
      <c r="G92" s="88">
        <f t="shared" si="8"/>
        <v>1.2185000000000001</v>
      </c>
      <c r="H92" s="89">
        <v>1554</v>
      </c>
      <c r="I92" s="90" t="s">
        <v>64</v>
      </c>
      <c r="J92" s="74">
        <f t="shared" si="9"/>
        <v>0.15540000000000001</v>
      </c>
      <c r="K92" s="89">
        <v>379</v>
      </c>
      <c r="L92" s="90" t="s">
        <v>64</v>
      </c>
      <c r="M92" s="74">
        <f t="shared" si="6"/>
        <v>3.7900000000000003E-2</v>
      </c>
      <c r="N92" s="89">
        <v>360</v>
      </c>
      <c r="O92" s="90" t="s">
        <v>64</v>
      </c>
      <c r="P92" s="74">
        <f t="shared" si="7"/>
        <v>3.5999999999999997E-2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1.157</v>
      </c>
      <c r="F93" s="92">
        <v>0.12859999999999999</v>
      </c>
      <c r="G93" s="88">
        <f t="shared" si="8"/>
        <v>1.2856000000000001</v>
      </c>
      <c r="H93" s="89">
        <v>1715</v>
      </c>
      <c r="I93" s="90" t="s">
        <v>64</v>
      </c>
      <c r="J93" s="74">
        <f t="shared" si="9"/>
        <v>0.17150000000000001</v>
      </c>
      <c r="K93" s="89">
        <v>399</v>
      </c>
      <c r="L93" s="90" t="s">
        <v>64</v>
      </c>
      <c r="M93" s="74">
        <f t="shared" si="6"/>
        <v>3.9900000000000005E-2</v>
      </c>
      <c r="N93" s="89">
        <v>387</v>
      </c>
      <c r="O93" s="90" t="s">
        <v>64</v>
      </c>
      <c r="P93" s="74">
        <f t="shared" si="7"/>
        <v>3.8699999999999998E-2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1.226</v>
      </c>
      <c r="F94" s="92">
        <v>0.1202</v>
      </c>
      <c r="G94" s="88">
        <f t="shared" si="8"/>
        <v>1.3462000000000001</v>
      </c>
      <c r="H94" s="89">
        <v>1869</v>
      </c>
      <c r="I94" s="90" t="s">
        <v>64</v>
      </c>
      <c r="J94" s="74">
        <f t="shared" si="9"/>
        <v>0.18690000000000001</v>
      </c>
      <c r="K94" s="89">
        <v>416</v>
      </c>
      <c r="L94" s="90" t="s">
        <v>64</v>
      </c>
      <c r="M94" s="74">
        <f t="shared" si="6"/>
        <v>4.1599999999999998E-2</v>
      </c>
      <c r="N94" s="89">
        <v>411</v>
      </c>
      <c r="O94" s="90" t="s">
        <v>64</v>
      </c>
      <c r="P94" s="74">
        <f t="shared" si="7"/>
        <v>4.1099999999999998E-2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1.2889999999999999</v>
      </c>
      <c r="F95" s="92">
        <v>0.113</v>
      </c>
      <c r="G95" s="88">
        <f t="shared" si="8"/>
        <v>1.4019999999999999</v>
      </c>
      <c r="H95" s="89">
        <v>2017</v>
      </c>
      <c r="I95" s="90" t="s">
        <v>64</v>
      </c>
      <c r="J95" s="74">
        <f t="shared" si="9"/>
        <v>0.20169999999999999</v>
      </c>
      <c r="K95" s="89">
        <v>432</v>
      </c>
      <c r="L95" s="90" t="s">
        <v>64</v>
      </c>
      <c r="M95" s="74">
        <f t="shared" si="6"/>
        <v>4.3200000000000002E-2</v>
      </c>
      <c r="N95" s="89">
        <v>433</v>
      </c>
      <c r="O95" s="90" t="s">
        <v>64</v>
      </c>
      <c r="P95" s="74">
        <f t="shared" si="7"/>
        <v>4.3299999999999998E-2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1.3460000000000001</v>
      </c>
      <c r="F96" s="92">
        <v>0.1067</v>
      </c>
      <c r="G96" s="88">
        <f t="shared" si="8"/>
        <v>1.4527000000000001</v>
      </c>
      <c r="H96" s="89">
        <v>2161</v>
      </c>
      <c r="I96" s="90" t="s">
        <v>64</v>
      </c>
      <c r="J96" s="74">
        <f t="shared" si="9"/>
        <v>0.21610000000000001</v>
      </c>
      <c r="K96" s="89">
        <v>446</v>
      </c>
      <c r="L96" s="90" t="s">
        <v>64</v>
      </c>
      <c r="M96" s="74">
        <f t="shared" si="6"/>
        <v>4.4600000000000001E-2</v>
      </c>
      <c r="N96" s="89">
        <v>453</v>
      </c>
      <c r="O96" s="90" t="s">
        <v>64</v>
      </c>
      <c r="P96" s="74">
        <f t="shared" si="7"/>
        <v>4.53E-2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1.3959999999999999</v>
      </c>
      <c r="F97" s="92">
        <v>0.1011</v>
      </c>
      <c r="G97" s="88">
        <f t="shared" si="8"/>
        <v>1.4970999999999999</v>
      </c>
      <c r="H97" s="89">
        <v>2302</v>
      </c>
      <c r="I97" s="90" t="s">
        <v>64</v>
      </c>
      <c r="J97" s="74">
        <f t="shared" si="9"/>
        <v>0.23020000000000002</v>
      </c>
      <c r="K97" s="89">
        <v>458</v>
      </c>
      <c r="L97" s="90" t="s">
        <v>64</v>
      </c>
      <c r="M97" s="74">
        <f t="shared" si="6"/>
        <v>4.58E-2</v>
      </c>
      <c r="N97" s="89">
        <v>472</v>
      </c>
      <c r="O97" s="90" t="s">
        <v>64</v>
      </c>
      <c r="P97" s="74">
        <f t="shared" si="7"/>
        <v>4.7199999999999999E-2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1.4419999999999999</v>
      </c>
      <c r="F98" s="92">
        <v>9.6159999999999995E-2</v>
      </c>
      <c r="G98" s="88">
        <f t="shared" si="8"/>
        <v>1.53816</v>
      </c>
      <c r="H98" s="89">
        <v>2438</v>
      </c>
      <c r="I98" s="90" t="s">
        <v>64</v>
      </c>
      <c r="J98" s="74">
        <f t="shared" si="9"/>
        <v>0.24380000000000002</v>
      </c>
      <c r="K98" s="89">
        <v>470</v>
      </c>
      <c r="L98" s="90" t="s">
        <v>64</v>
      </c>
      <c r="M98" s="74">
        <f t="shared" si="6"/>
        <v>4.7E-2</v>
      </c>
      <c r="N98" s="89">
        <v>489</v>
      </c>
      <c r="O98" s="90" t="s">
        <v>64</v>
      </c>
      <c r="P98" s="74">
        <f t="shared" si="7"/>
        <v>4.8899999999999999E-2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1.5209999999999999</v>
      </c>
      <c r="F99" s="92">
        <v>8.7760000000000005E-2</v>
      </c>
      <c r="G99" s="88">
        <f t="shared" si="8"/>
        <v>1.60876</v>
      </c>
      <c r="H99" s="89">
        <v>2704</v>
      </c>
      <c r="I99" s="90" t="s">
        <v>64</v>
      </c>
      <c r="J99" s="74">
        <f t="shared" si="9"/>
        <v>0.27040000000000003</v>
      </c>
      <c r="K99" s="89">
        <v>492</v>
      </c>
      <c r="L99" s="90" t="s">
        <v>64</v>
      </c>
      <c r="M99" s="74">
        <f t="shared" si="6"/>
        <v>4.9200000000000001E-2</v>
      </c>
      <c r="N99" s="89">
        <v>522</v>
      </c>
      <c r="O99" s="90" t="s">
        <v>64</v>
      </c>
      <c r="P99" s="74">
        <f t="shared" si="7"/>
        <v>5.2200000000000003E-2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1.5860000000000001</v>
      </c>
      <c r="F100" s="92">
        <v>8.0850000000000005E-2</v>
      </c>
      <c r="G100" s="88">
        <f t="shared" si="8"/>
        <v>1.6668500000000002</v>
      </c>
      <c r="H100" s="89">
        <v>2961</v>
      </c>
      <c r="I100" s="90" t="s">
        <v>64</v>
      </c>
      <c r="J100" s="74">
        <f t="shared" si="9"/>
        <v>0.29609999999999997</v>
      </c>
      <c r="K100" s="89">
        <v>511</v>
      </c>
      <c r="L100" s="90" t="s">
        <v>64</v>
      </c>
      <c r="M100" s="74">
        <f t="shared" si="6"/>
        <v>5.11E-2</v>
      </c>
      <c r="N100" s="89">
        <v>551</v>
      </c>
      <c r="O100" s="90" t="s">
        <v>64</v>
      </c>
      <c r="P100" s="74">
        <f t="shared" si="7"/>
        <v>5.5100000000000003E-2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1.643</v>
      </c>
      <c r="F101" s="92">
        <v>7.5069999999999998E-2</v>
      </c>
      <c r="G101" s="88">
        <f t="shared" si="8"/>
        <v>1.71807</v>
      </c>
      <c r="H101" s="89">
        <v>3211</v>
      </c>
      <c r="I101" s="90" t="s">
        <v>64</v>
      </c>
      <c r="J101" s="74">
        <f t="shared" si="9"/>
        <v>0.3211</v>
      </c>
      <c r="K101" s="89">
        <v>528</v>
      </c>
      <c r="L101" s="90" t="s">
        <v>64</v>
      </c>
      <c r="M101" s="74">
        <f t="shared" si="6"/>
        <v>5.28E-2</v>
      </c>
      <c r="N101" s="89">
        <v>577</v>
      </c>
      <c r="O101" s="90" t="s">
        <v>64</v>
      </c>
      <c r="P101" s="74">
        <f t="shared" si="7"/>
        <v>5.7699999999999994E-2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1.6950000000000001</v>
      </c>
      <c r="F102" s="92">
        <v>7.0150000000000004E-2</v>
      </c>
      <c r="G102" s="88">
        <f t="shared" si="8"/>
        <v>1.76515</v>
      </c>
      <c r="H102" s="89">
        <v>3454</v>
      </c>
      <c r="I102" s="90" t="s">
        <v>64</v>
      </c>
      <c r="J102" s="74">
        <f t="shared" si="9"/>
        <v>0.34540000000000004</v>
      </c>
      <c r="K102" s="89">
        <v>543</v>
      </c>
      <c r="L102" s="90" t="s">
        <v>64</v>
      </c>
      <c r="M102" s="74">
        <f t="shared" si="6"/>
        <v>5.4300000000000001E-2</v>
      </c>
      <c r="N102" s="89">
        <v>602</v>
      </c>
      <c r="O102" s="90" t="s">
        <v>64</v>
      </c>
      <c r="P102" s="74">
        <f t="shared" si="7"/>
        <v>6.0199999999999997E-2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1.744</v>
      </c>
      <c r="F103" s="92">
        <v>6.59E-2</v>
      </c>
      <c r="G103" s="88">
        <f t="shared" si="8"/>
        <v>1.8099000000000001</v>
      </c>
      <c r="H103" s="89">
        <v>3693</v>
      </c>
      <c r="I103" s="90" t="s">
        <v>64</v>
      </c>
      <c r="J103" s="74">
        <f t="shared" si="9"/>
        <v>0.36930000000000002</v>
      </c>
      <c r="K103" s="89">
        <v>557</v>
      </c>
      <c r="L103" s="90" t="s">
        <v>64</v>
      </c>
      <c r="M103" s="74">
        <f t="shared" si="6"/>
        <v>5.5700000000000006E-2</v>
      </c>
      <c r="N103" s="89">
        <v>624</v>
      </c>
      <c r="O103" s="90" t="s">
        <v>64</v>
      </c>
      <c r="P103" s="74">
        <f t="shared" si="7"/>
        <v>6.2399999999999997E-2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1.7909999999999999</v>
      </c>
      <c r="F104" s="92">
        <v>6.2179999999999999E-2</v>
      </c>
      <c r="G104" s="88">
        <f t="shared" si="8"/>
        <v>1.8531799999999998</v>
      </c>
      <c r="H104" s="89">
        <v>3926</v>
      </c>
      <c r="I104" s="90" t="s">
        <v>64</v>
      </c>
      <c r="J104" s="74">
        <f t="shared" si="9"/>
        <v>0.3926</v>
      </c>
      <c r="K104" s="89">
        <v>570</v>
      </c>
      <c r="L104" s="90" t="s">
        <v>64</v>
      </c>
      <c r="M104" s="74">
        <f t="shared" si="6"/>
        <v>5.6999999999999995E-2</v>
      </c>
      <c r="N104" s="89">
        <v>646</v>
      </c>
      <c r="O104" s="90" t="s">
        <v>64</v>
      </c>
      <c r="P104" s="74">
        <f t="shared" si="7"/>
        <v>6.4600000000000005E-2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1.837</v>
      </c>
      <c r="F105" s="92">
        <v>5.8909999999999997E-2</v>
      </c>
      <c r="G105" s="88">
        <f t="shared" si="8"/>
        <v>1.89591</v>
      </c>
      <c r="H105" s="89">
        <v>4155</v>
      </c>
      <c r="I105" s="90" t="s">
        <v>64</v>
      </c>
      <c r="J105" s="74">
        <f t="shared" si="9"/>
        <v>0.41550000000000004</v>
      </c>
      <c r="K105" s="89">
        <v>582</v>
      </c>
      <c r="L105" s="90" t="s">
        <v>64</v>
      </c>
      <c r="M105" s="74">
        <f t="shared" si="6"/>
        <v>5.8199999999999995E-2</v>
      </c>
      <c r="N105" s="89">
        <v>665</v>
      </c>
      <c r="O105" s="90" t="s">
        <v>64</v>
      </c>
      <c r="P105" s="74">
        <f t="shared" si="7"/>
        <v>6.6500000000000004E-2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1.8819999999999999</v>
      </c>
      <c r="F106" s="92">
        <v>5.6000000000000001E-2</v>
      </c>
      <c r="G106" s="88">
        <f t="shared" si="8"/>
        <v>1.9379999999999999</v>
      </c>
      <c r="H106" s="89">
        <v>4379</v>
      </c>
      <c r="I106" s="90" t="s">
        <v>64</v>
      </c>
      <c r="J106" s="74">
        <f t="shared" si="9"/>
        <v>0.43789999999999996</v>
      </c>
      <c r="K106" s="89">
        <v>593</v>
      </c>
      <c r="L106" s="90" t="s">
        <v>64</v>
      </c>
      <c r="M106" s="74">
        <f t="shared" si="6"/>
        <v>5.9299999999999999E-2</v>
      </c>
      <c r="N106" s="89">
        <v>684</v>
      </c>
      <c r="O106" s="90" t="s">
        <v>64</v>
      </c>
      <c r="P106" s="74">
        <f t="shared" si="7"/>
        <v>6.8400000000000002E-2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1.9279999999999999</v>
      </c>
      <c r="F107" s="92">
        <v>5.339E-2</v>
      </c>
      <c r="G107" s="88">
        <f t="shared" si="8"/>
        <v>1.98139</v>
      </c>
      <c r="H107" s="89">
        <v>4599</v>
      </c>
      <c r="I107" s="90" t="s">
        <v>64</v>
      </c>
      <c r="J107" s="74">
        <f t="shared" si="9"/>
        <v>0.45990000000000003</v>
      </c>
      <c r="K107" s="89">
        <v>603</v>
      </c>
      <c r="L107" s="90" t="s">
        <v>64</v>
      </c>
      <c r="M107" s="74">
        <f t="shared" si="6"/>
        <v>6.0299999999999999E-2</v>
      </c>
      <c r="N107" s="89">
        <v>702</v>
      </c>
      <c r="O107" s="90" t="s">
        <v>64</v>
      </c>
      <c r="P107" s="74">
        <f t="shared" si="7"/>
        <v>7.0199999999999999E-2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1.9730000000000001</v>
      </c>
      <c r="F108" s="92">
        <v>5.1040000000000002E-2</v>
      </c>
      <c r="G108" s="88">
        <f t="shared" si="8"/>
        <v>2.0240400000000003</v>
      </c>
      <c r="H108" s="89">
        <v>4814</v>
      </c>
      <c r="I108" s="90" t="s">
        <v>64</v>
      </c>
      <c r="J108" s="74">
        <f t="shared" si="9"/>
        <v>0.48139999999999999</v>
      </c>
      <c r="K108" s="89">
        <v>613</v>
      </c>
      <c r="L108" s="90" t="s">
        <v>64</v>
      </c>
      <c r="M108" s="74">
        <f t="shared" si="6"/>
        <v>6.13E-2</v>
      </c>
      <c r="N108" s="89">
        <v>719</v>
      </c>
      <c r="O108" s="90" t="s">
        <v>64</v>
      </c>
      <c r="P108" s="74">
        <f t="shared" si="7"/>
        <v>7.1899999999999992E-2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2.0179999999999998</v>
      </c>
      <c r="F109" s="92">
        <v>4.8910000000000002E-2</v>
      </c>
      <c r="G109" s="88">
        <f t="shared" si="8"/>
        <v>2.0669099999999996</v>
      </c>
      <c r="H109" s="89">
        <v>5026</v>
      </c>
      <c r="I109" s="90" t="s">
        <v>64</v>
      </c>
      <c r="J109" s="74">
        <f t="shared" si="9"/>
        <v>0.50259999999999994</v>
      </c>
      <c r="K109" s="89">
        <v>622</v>
      </c>
      <c r="L109" s="90" t="s">
        <v>64</v>
      </c>
      <c r="M109" s="74">
        <f t="shared" si="6"/>
        <v>6.2199999999999998E-2</v>
      </c>
      <c r="N109" s="89">
        <v>734</v>
      </c>
      <c r="O109" s="90" t="s">
        <v>64</v>
      </c>
      <c r="P109" s="74">
        <f t="shared" si="7"/>
        <v>7.3399999999999993E-2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2.1070000000000002</v>
      </c>
      <c r="F110" s="92">
        <v>4.5190000000000001E-2</v>
      </c>
      <c r="G110" s="88">
        <f t="shared" si="8"/>
        <v>2.15219</v>
      </c>
      <c r="H110" s="89">
        <v>5436</v>
      </c>
      <c r="I110" s="90" t="s">
        <v>64</v>
      </c>
      <c r="J110" s="76">
        <f t="shared" si="9"/>
        <v>0.54359999999999997</v>
      </c>
      <c r="K110" s="89">
        <v>639</v>
      </c>
      <c r="L110" s="90" t="s">
        <v>64</v>
      </c>
      <c r="M110" s="74">
        <f t="shared" si="6"/>
        <v>6.3899999999999998E-2</v>
      </c>
      <c r="N110" s="89">
        <v>764</v>
      </c>
      <c r="O110" s="90" t="s">
        <v>64</v>
      </c>
      <c r="P110" s="74">
        <f t="shared" si="7"/>
        <v>7.6399999999999996E-2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2.2160000000000002</v>
      </c>
      <c r="F111" s="92">
        <v>4.1329999999999999E-2</v>
      </c>
      <c r="G111" s="88">
        <f t="shared" si="8"/>
        <v>2.2573300000000001</v>
      </c>
      <c r="H111" s="89">
        <v>5929</v>
      </c>
      <c r="I111" s="90" t="s">
        <v>64</v>
      </c>
      <c r="J111" s="76">
        <f t="shared" si="9"/>
        <v>0.59289999999999998</v>
      </c>
      <c r="K111" s="89">
        <v>659</v>
      </c>
      <c r="L111" s="90" t="s">
        <v>64</v>
      </c>
      <c r="M111" s="74">
        <f t="shared" si="6"/>
        <v>6.59E-2</v>
      </c>
      <c r="N111" s="89">
        <v>797</v>
      </c>
      <c r="O111" s="90" t="s">
        <v>64</v>
      </c>
      <c r="P111" s="74">
        <f t="shared" si="7"/>
        <v>7.9700000000000007E-2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2.3220000000000001</v>
      </c>
      <c r="F112" s="92">
        <v>3.814E-2</v>
      </c>
      <c r="G112" s="88">
        <f t="shared" si="8"/>
        <v>2.3601399999999999</v>
      </c>
      <c r="H112" s="89">
        <v>6400</v>
      </c>
      <c r="I112" s="90" t="s">
        <v>64</v>
      </c>
      <c r="J112" s="76">
        <f t="shared" si="9"/>
        <v>0.64</v>
      </c>
      <c r="K112" s="89">
        <v>676</v>
      </c>
      <c r="L112" s="90" t="s">
        <v>64</v>
      </c>
      <c r="M112" s="74">
        <f t="shared" si="6"/>
        <v>6.7600000000000007E-2</v>
      </c>
      <c r="N112" s="89">
        <v>827</v>
      </c>
      <c r="O112" s="90" t="s">
        <v>64</v>
      </c>
      <c r="P112" s="74">
        <f t="shared" si="7"/>
        <v>8.2699999999999996E-2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2.4249999999999998</v>
      </c>
      <c r="F113" s="92">
        <v>3.5439999999999999E-2</v>
      </c>
      <c r="G113" s="88">
        <f t="shared" si="8"/>
        <v>2.4604399999999997</v>
      </c>
      <c r="H113" s="89">
        <v>6852</v>
      </c>
      <c r="I113" s="90" t="s">
        <v>64</v>
      </c>
      <c r="J113" s="76">
        <f t="shared" si="9"/>
        <v>0.68520000000000003</v>
      </c>
      <c r="K113" s="89">
        <v>691</v>
      </c>
      <c r="L113" s="90" t="s">
        <v>64</v>
      </c>
      <c r="M113" s="74">
        <f t="shared" si="6"/>
        <v>6.9099999999999995E-2</v>
      </c>
      <c r="N113" s="89">
        <v>854</v>
      </c>
      <c r="O113" s="90" t="s">
        <v>64</v>
      </c>
      <c r="P113" s="74">
        <f t="shared" si="7"/>
        <v>8.5400000000000004E-2</v>
      </c>
    </row>
    <row r="114" spans="1:16">
      <c r="B114" s="89">
        <v>300</v>
      </c>
      <c r="C114" s="90" t="s">
        <v>63</v>
      </c>
      <c r="D114" s="74">
        <f t="shared" ref="D114:D126" si="10">B114/1000/$C$5</f>
        <v>4.2857142857142858E-2</v>
      </c>
      <c r="E114" s="91">
        <v>2.5249999999999999</v>
      </c>
      <c r="F114" s="92">
        <v>3.3140000000000003E-2</v>
      </c>
      <c r="G114" s="88">
        <f t="shared" si="8"/>
        <v>2.5581399999999999</v>
      </c>
      <c r="H114" s="89">
        <v>7287</v>
      </c>
      <c r="I114" s="90" t="s">
        <v>64</v>
      </c>
      <c r="J114" s="76">
        <f t="shared" si="9"/>
        <v>0.72870000000000001</v>
      </c>
      <c r="K114" s="89">
        <v>705</v>
      </c>
      <c r="L114" s="90" t="s">
        <v>64</v>
      </c>
      <c r="M114" s="74">
        <f t="shared" si="6"/>
        <v>7.0499999999999993E-2</v>
      </c>
      <c r="N114" s="89">
        <v>878</v>
      </c>
      <c r="O114" s="90" t="s">
        <v>64</v>
      </c>
      <c r="P114" s="74">
        <f t="shared" si="7"/>
        <v>8.7800000000000003E-2</v>
      </c>
    </row>
    <row r="115" spans="1:16">
      <c r="B115" s="89">
        <v>325</v>
      </c>
      <c r="C115" s="90" t="s">
        <v>63</v>
      </c>
      <c r="D115" s="74">
        <f t="shared" si="10"/>
        <v>4.642857142857143E-2</v>
      </c>
      <c r="E115" s="91">
        <v>2.6219999999999999</v>
      </c>
      <c r="F115" s="92">
        <v>3.1140000000000001E-2</v>
      </c>
      <c r="G115" s="88">
        <f t="shared" si="8"/>
        <v>2.6531400000000001</v>
      </c>
      <c r="H115" s="89">
        <v>7707</v>
      </c>
      <c r="I115" s="90" t="s">
        <v>64</v>
      </c>
      <c r="J115" s="76">
        <f t="shared" si="9"/>
        <v>0.77069999999999994</v>
      </c>
      <c r="K115" s="89">
        <v>717</v>
      </c>
      <c r="L115" s="90" t="s">
        <v>64</v>
      </c>
      <c r="M115" s="74">
        <f t="shared" si="6"/>
        <v>7.17E-2</v>
      </c>
      <c r="N115" s="89">
        <v>900</v>
      </c>
      <c r="O115" s="90" t="s">
        <v>64</v>
      </c>
      <c r="P115" s="74">
        <f t="shared" si="7"/>
        <v>0.09</v>
      </c>
    </row>
    <row r="116" spans="1:16">
      <c r="B116" s="89">
        <v>350</v>
      </c>
      <c r="C116" s="90" t="s">
        <v>63</v>
      </c>
      <c r="D116" s="74">
        <f t="shared" si="10"/>
        <v>4.9999999999999996E-2</v>
      </c>
      <c r="E116" s="91">
        <v>2.7160000000000002</v>
      </c>
      <c r="F116" s="92">
        <v>2.9389999999999999E-2</v>
      </c>
      <c r="G116" s="88">
        <f t="shared" si="8"/>
        <v>2.74539</v>
      </c>
      <c r="H116" s="89">
        <v>8112</v>
      </c>
      <c r="I116" s="90" t="s">
        <v>64</v>
      </c>
      <c r="J116" s="76">
        <f t="shared" si="9"/>
        <v>0.81120000000000003</v>
      </c>
      <c r="K116" s="89">
        <v>728</v>
      </c>
      <c r="L116" s="90" t="s">
        <v>64</v>
      </c>
      <c r="M116" s="74">
        <f t="shared" si="6"/>
        <v>7.2800000000000004E-2</v>
      </c>
      <c r="N116" s="89">
        <v>921</v>
      </c>
      <c r="O116" s="90" t="s">
        <v>64</v>
      </c>
      <c r="P116" s="74">
        <f t="shared" si="7"/>
        <v>9.2100000000000001E-2</v>
      </c>
    </row>
    <row r="117" spans="1:16">
      <c r="B117" s="89">
        <v>375</v>
      </c>
      <c r="C117" s="90" t="s">
        <v>63</v>
      </c>
      <c r="D117" s="74">
        <f t="shared" si="10"/>
        <v>5.3571428571428568E-2</v>
      </c>
      <c r="E117" s="91">
        <v>2.806</v>
      </c>
      <c r="F117" s="92">
        <v>2.784E-2</v>
      </c>
      <c r="G117" s="88">
        <f t="shared" si="8"/>
        <v>2.8338399999999999</v>
      </c>
      <c r="H117" s="89">
        <v>8505</v>
      </c>
      <c r="I117" s="90" t="s">
        <v>64</v>
      </c>
      <c r="J117" s="76">
        <f t="shared" si="9"/>
        <v>0.85050000000000003</v>
      </c>
      <c r="K117" s="89">
        <v>738</v>
      </c>
      <c r="L117" s="90" t="s">
        <v>64</v>
      </c>
      <c r="M117" s="74">
        <f t="shared" si="6"/>
        <v>7.3800000000000004E-2</v>
      </c>
      <c r="N117" s="89">
        <v>940</v>
      </c>
      <c r="O117" s="90" t="s">
        <v>64</v>
      </c>
      <c r="P117" s="74">
        <f t="shared" si="7"/>
        <v>9.4E-2</v>
      </c>
    </row>
    <row r="118" spans="1:16">
      <c r="B118" s="89">
        <v>400</v>
      </c>
      <c r="C118" s="90" t="s">
        <v>63</v>
      </c>
      <c r="D118" s="74">
        <f t="shared" si="10"/>
        <v>5.7142857142857148E-2</v>
      </c>
      <c r="E118" s="91">
        <v>2.8940000000000001</v>
      </c>
      <c r="F118" s="92">
        <v>2.6460000000000001E-2</v>
      </c>
      <c r="G118" s="88">
        <f t="shared" si="8"/>
        <v>2.9204600000000003</v>
      </c>
      <c r="H118" s="89">
        <v>8886</v>
      </c>
      <c r="I118" s="90" t="s">
        <v>64</v>
      </c>
      <c r="J118" s="76">
        <f t="shared" si="9"/>
        <v>0.88859999999999995</v>
      </c>
      <c r="K118" s="89">
        <v>747</v>
      </c>
      <c r="L118" s="90" t="s">
        <v>64</v>
      </c>
      <c r="M118" s="74">
        <f t="shared" si="6"/>
        <v>7.4700000000000003E-2</v>
      </c>
      <c r="N118" s="89">
        <v>957</v>
      </c>
      <c r="O118" s="90" t="s">
        <v>64</v>
      </c>
      <c r="P118" s="74">
        <f t="shared" si="7"/>
        <v>9.5699999999999993E-2</v>
      </c>
    </row>
    <row r="119" spans="1:16">
      <c r="B119" s="89">
        <v>450</v>
      </c>
      <c r="C119" s="90" t="s">
        <v>63</v>
      </c>
      <c r="D119" s="74">
        <f t="shared" si="10"/>
        <v>6.4285714285714293E-2</v>
      </c>
      <c r="E119" s="91">
        <v>3.0590000000000002</v>
      </c>
      <c r="F119" s="92">
        <v>2.41E-2</v>
      </c>
      <c r="G119" s="88">
        <f t="shared" si="8"/>
        <v>3.0831</v>
      </c>
      <c r="H119" s="89">
        <v>9617</v>
      </c>
      <c r="I119" s="90" t="s">
        <v>64</v>
      </c>
      <c r="J119" s="76">
        <f t="shared" si="9"/>
        <v>0.96170000000000011</v>
      </c>
      <c r="K119" s="89">
        <v>766</v>
      </c>
      <c r="L119" s="90" t="s">
        <v>64</v>
      </c>
      <c r="M119" s="74">
        <f t="shared" si="6"/>
        <v>7.6600000000000001E-2</v>
      </c>
      <c r="N119" s="89">
        <v>989</v>
      </c>
      <c r="O119" s="90" t="s">
        <v>64</v>
      </c>
      <c r="P119" s="74">
        <f t="shared" si="7"/>
        <v>9.8900000000000002E-2</v>
      </c>
    </row>
    <row r="120" spans="1:16">
      <c r="B120" s="89">
        <v>500</v>
      </c>
      <c r="C120" s="90" t="s">
        <v>63</v>
      </c>
      <c r="D120" s="74">
        <f t="shared" si="10"/>
        <v>7.1428571428571425E-2</v>
      </c>
      <c r="E120" s="91">
        <v>3.2130000000000001</v>
      </c>
      <c r="F120" s="92">
        <v>2.2159999999999999E-2</v>
      </c>
      <c r="G120" s="88">
        <f t="shared" si="8"/>
        <v>3.23516</v>
      </c>
      <c r="H120" s="89">
        <v>1.03</v>
      </c>
      <c r="I120" s="93" t="s">
        <v>66</v>
      </c>
      <c r="J120" s="76">
        <f t="shared" ref="J120:J173" si="11">H120</f>
        <v>1.03</v>
      </c>
      <c r="K120" s="89">
        <v>783</v>
      </c>
      <c r="L120" s="90" t="s">
        <v>64</v>
      </c>
      <c r="M120" s="74">
        <f t="shared" si="6"/>
        <v>7.8300000000000008E-2</v>
      </c>
      <c r="N120" s="89">
        <v>1017</v>
      </c>
      <c r="O120" s="90" t="s">
        <v>64</v>
      </c>
      <c r="P120" s="74">
        <f t="shared" si="7"/>
        <v>0.10169999999999998</v>
      </c>
    </row>
    <row r="121" spans="1:16">
      <c r="B121" s="89">
        <v>550</v>
      </c>
      <c r="C121" s="90" t="s">
        <v>63</v>
      </c>
      <c r="D121" s="74">
        <f t="shared" si="10"/>
        <v>7.8571428571428584E-2</v>
      </c>
      <c r="E121" s="91">
        <v>3.3540000000000001</v>
      </c>
      <c r="F121" s="92">
        <v>2.0539999999999999E-2</v>
      </c>
      <c r="G121" s="88">
        <f t="shared" si="8"/>
        <v>3.3745400000000001</v>
      </c>
      <c r="H121" s="89">
        <v>1.1000000000000001</v>
      </c>
      <c r="I121" s="90" t="s">
        <v>66</v>
      </c>
      <c r="J121" s="76">
        <f t="shared" si="11"/>
        <v>1.1000000000000001</v>
      </c>
      <c r="K121" s="89">
        <v>798</v>
      </c>
      <c r="L121" s="90" t="s">
        <v>64</v>
      </c>
      <c r="M121" s="74">
        <f t="shared" si="6"/>
        <v>7.980000000000001E-2</v>
      </c>
      <c r="N121" s="89">
        <v>1042</v>
      </c>
      <c r="O121" s="90" t="s">
        <v>64</v>
      </c>
      <c r="P121" s="74">
        <f t="shared" si="7"/>
        <v>0.1042</v>
      </c>
    </row>
    <row r="122" spans="1:16">
      <c r="B122" s="89">
        <v>600</v>
      </c>
      <c r="C122" s="90" t="s">
        <v>63</v>
      </c>
      <c r="D122" s="74">
        <f t="shared" si="10"/>
        <v>8.5714285714285715E-2</v>
      </c>
      <c r="E122" s="91">
        <v>3.4849999999999999</v>
      </c>
      <c r="F122" s="92">
        <v>1.915E-2</v>
      </c>
      <c r="G122" s="88">
        <f t="shared" si="8"/>
        <v>3.5041500000000001</v>
      </c>
      <c r="H122" s="89">
        <v>1.1599999999999999</v>
      </c>
      <c r="I122" s="90" t="s">
        <v>66</v>
      </c>
      <c r="J122" s="76">
        <f t="shared" si="11"/>
        <v>1.1599999999999999</v>
      </c>
      <c r="K122" s="89">
        <v>811</v>
      </c>
      <c r="L122" s="90" t="s">
        <v>64</v>
      </c>
      <c r="M122" s="74">
        <f t="shared" si="6"/>
        <v>8.1100000000000005E-2</v>
      </c>
      <c r="N122" s="89">
        <v>1065</v>
      </c>
      <c r="O122" s="90" t="s">
        <v>64</v>
      </c>
      <c r="P122" s="74">
        <f t="shared" si="7"/>
        <v>0.1065</v>
      </c>
    </row>
    <row r="123" spans="1:16">
      <c r="B123" s="89">
        <v>650</v>
      </c>
      <c r="C123" s="90" t="s">
        <v>63</v>
      </c>
      <c r="D123" s="74">
        <f t="shared" si="10"/>
        <v>9.285714285714286E-2</v>
      </c>
      <c r="E123" s="91">
        <v>3.605</v>
      </c>
      <c r="F123" s="92">
        <v>1.7950000000000001E-2</v>
      </c>
      <c r="G123" s="88">
        <f t="shared" si="8"/>
        <v>3.6229499999999999</v>
      </c>
      <c r="H123" s="89">
        <v>1.22</v>
      </c>
      <c r="I123" s="90" t="s">
        <v>66</v>
      </c>
      <c r="J123" s="76">
        <f t="shared" si="11"/>
        <v>1.22</v>
      </c>
      <c r="K123" s="89">
        <v>823</v>
      </c>
      <c r="L123" s="90" t="s">
        <v>64</v>
      </c>
      <c r="M123" s="74">
        <f t="shared" si="6"/>
        <v>8.2299999999999998E-2</v>
      </c>
      <c r="N123" s="89">
        <v>1085</v>
      </c>
      <c r="O123" s="90" t="s">
        <v>64</v>
      </c>
      <c r="P123" s="74">
        <f t="shared" si="7"/>
        <v>0.1085</v>
      </c>
    </row>
    <row r="124" spans="1:16">
      <c r="B124" s="89">
        <v>700</v>
      </c>
      <c r="C124" s="90" t="s">
        <v>63</v>
      </c>
      <c r="D124" s="74">
        <f t="shared" si="10"/>
        <v>9.9999999999999992E-2</v>
      </c>
      <c r="E124" s="91">
        <v>3.7149999999999999</v>
      </c>
      <c r="F124" s="92">
        <v>1.6910000000000001E-2</v>
      </c>
      <c r="G124" s="88">
        <f t="shared" si="8"/>
        <v>3.7319100000000001</v>
      </c>
      <c r="H124" s="89">
        <v>1.28</v>
      </c>
      <c r="I124" s="90" t="s">
        <v>66</v>
      </c>
      <c r="J124" s="76">
        <f t="shared" si="11"/>
        <v>1.28</v>
      </c>
      <c r="K124" s="89">
        <v>834</v>
      </c>
      <c r="L124" s="90" t="s">
        <v>64</v>
      </c>
      <c r="M124" s="74">
        <f t="shared" si="6"/>
        <v>8.3400000000000002E-2</v>
      </c>
      <c r="N124" s="89">
        <v>1104</v>
      </c>
      <c r="O124" s="90" t="s">
        <v>64</v>
      </c>
      <c r="P124" s="74">
        <f t="shared" si="7"/>
        <v>0.11040000000000001</v>
      </c>
    </row>
    <row r="125" spans="1:16">
      <c r="B125" s="77">
        <v>800</v>
      </c>
      <c r="C125" s="79" t="s">
        <v>63</v>
      </c>
      <c r="D125" s="74">
        <f t="shared" si="10"/>
        <v>0.1142857142857143</v>
      </c>
      <c r="E125" s="91">
        <v>3.907</v>
      </c>
      <c r="F125" s="92">
        <v>1.5169999999999999E-2</v>
      </c>
      <c r="G125" s="88">
        <f t="shared" si="8"/>
        <v>3.9221699999999999</v>
      </c>
      <c r="H125" s="89">
        <v>1.4</v>
      </c>
      <c r="I125" s="90" t="s">
        <v>66</v>
      </c>
      <c r="J125" s="76">
        <f t="shared" si="11"/>
        <v>1.4</v>
      </c>
      <c r="K125" s="89">
        <v>861</v>
      </c>
      <c r="L125" s="90" t="s">
        <v>64</v>
      </c>
      <c r="M125" s="74">
        <f t="shared" si="6"/>
        <v>8.6099999999999996E-2</v>
      </c>
      <c r="N125" s="89">
        <v>1138</v>
      </c>
      <c r="O125" s="90" t="s">
        <v>64</v>
      </c>
      <c r="P125" s="74">
        <f t="shared" si="7"/>
        <v>0.11379999999999998</v>
      </c>
    </row>
    <row r="126" spans="1:16">
      <c r="B126" s="77">
        <v>900</v>
      </c>
      <c r="C126" s="79" t="s">
        <v>63</v>
      </c>
      <c r="D126" s="74">
        <f t="shared" si="10"/>
        <v>0.12857142857142859</v>
      </c>
      <c r="E126" s="91">
        <v>4.0659999999999998</v>
      </c>
      <c r="F126" s="92">
        <v>1.3769999999999999E-2</v>
      </c>
      <c r="G126" s="88">
        <f t="shared" si="8"/>
        <v>4.0797699999999999</v>
      </c>
      <c r="H126" s="77">
        <v>1.51</v>
      </c>
      <c r="I126" s="79" t="s">
        <v>66</v>
      </c>
      <c r="J126" s="76">
        <f t="shared" si="11"/>
        <v>1.51</v>
      </c>
      <c r="K126" s="77">
        <v>885</v>
      </c>
      <c r="L126" s="79" t="s">
        <v>64</v>
      </c>
      <c r="M126" s="74">
        <f t="shared" si="6"/>
        <v>8.8499999999999995E-2</v>
      </c>
      <c r="N126" s="77">
        <v>1167</v>
      </c>
      <c r="O126" s="79" t="s">
        <v>64</v>
      </c>
      <c r="P126" s="74">
        <f t="shared" si="7"/>
        <v>0.1167</v>
      </c>
    </row>
    <row r="127" spans="1:16">
      <c r="B127" s="77">
        <v>1</v>
      </c>
      <c r="C127" s="78" t="s">
        <v>65</v>
      </c>
      <c r="D127" s="74">
        <f t="shared" ref="D127:D190" si="12">B127/$C$5</f>
        <v>0.14285714285714285</v>
      </c>
      <c r="E127" s="91">
        <v>4.1959999999999997</v>
      </c>
      <c r="F127" s="92">
        <v>1.2630000000000001E-2</v>
      </c>
      <c r="G127" s="88">
        <f t="shared" si="8"/>
        <v>4.2086299999999994</v>
      </c>
      <c r="H127" s="77">
        <v>1.62</v>
      </c>
      <c r="I127" s="79" t="s">
        <v>66</v>
      </c>
      <c r="J127" s="76">
        <f t="shared" si="11"/>
        <v>1.62</v>
      </c>
      <c r="K127" s="77">
        <v>906</v>
      </c>
      <c r="L127" s="79" t="s">
        <v>64</v>
      </c>
      <c r="M127" s="74">
        <f t="shared" si="6"/>
        <v>9.06E-2</v>
      </c>
      <c r="N127" s="77">
        <v>1193</v>
      </c>
      <c r="O127" s="79" t="s">
        <v>64</v>
      </c>
      <c r="P127" s="74">
        <f t="shared" si="7"/>
        <v>0.1193</v>
      </c>
    </row>
    <row r="128" spans="1:16">
      <c r="A128" s="94"/>
      <c r="B128" s="89">
        <v>1.1000000000000001</v>
      </c>
      <c r="C128" s="90" t="s">
        <v>65</v>
      </c>
      <c r="D128" s="74">
        <f t="shared" si="12"/>
        <v>0.15714285714285717</v>
      </c>
      <c r="E128" s="91">
        <v>4.3019999999999996</v>
      </c>
      <c r="F128" s="92">
        <v>1.1679999999999999E-2</v>
      </c>
      <c r="G128" s="88">
        <f t="shared" si="8"/>
        <v>4.3136799999999997</v>
      </c>
      <c r="H128" s="89">
        <v>1.72</v>
      </c>
      <c r="I128" s="90" t="s">
        <v>66</v>
      </c>
      <c r="J128" s="76">
        <f t="shared" si="11"/>
        <v>1.72</v>
      </c>
      <c r="K128" s="77">
        <v>925</v>
      </c>
      <c r="L128" s="79" t="s">
        <v>64</v>
      </c>
      <c r="M128" s="74">
        <f t="shared" si="6"/>
        <v>9.2499999999999999E-2</v>
      </c>
      <c r="N128" s="77">
        <v>1217</v>
      </c>
      <c r="O128" s="79" t="s">
        <v>64</v>
      </c>
      <c r="P128" s="74">
        <f t="shared" si="7"/>
        <v>0.1217</v>
      </c>
    </row>
    <row r="129" spans="1:16">
      <c r="A129" s="94"/>
      <c r="B129" s="89">
        <v>1.2</v>
      </c>
      <c r="C129" s="90" t="s">
        <v>65</v>
      </c>
      <c r="D129" s="74">
        <f t="shared" si="12"/>
        <v>0.17142857142857143</v>
      </c>
      <c r="E129" s="91">
        <v>4.3869999999999996</v>
      </c>
      <c r="F129" s="92">
        <v>1.0869999999999999E-2</v>
      </c>
      <c r="G129" s="88">
        <f t="shared" si="8"/>
        <v>4.3978699999999993</v>
      </c>
      <c r="H129" s="89">
        <v>1.82</v>
      </c>
      <c r="I129" s="90" t="s">
        <v>66</v>
      </c>
      <c r="J129" s="76">
        <f t="shared" si="11"/>
        <v>1.82</v>
      </c>
      <c r="K129" s="77">
        <v>942</v>
      </c>
      <c r="L129" s="79" t="s">
        <v>64</v>
      </c>
      <c r="M129" s="74">
        <f t="shared" si="6"/>
        <v>9.4199999999999992E-2</v>
      </c>
      <c r="N129" s="77">
        <v>1239</v>
      </c>
      <c r="O129" s="79" t="s">
        <v>64</v>
      </c>
      <c r="P129" s="74">
        <f t="shared" si="7"/>
        <v>0.12390000000000001</v>
      </c>
    </row>
    <row r="130" spans="1:16">
      <c r="A130" s="94"/>
      <c r="B130" s="89">
        <v>1.3</v>
      </c>
      <c r="C130" s="90" t="s">
        <v>65</v>
      </c>
      <c r="D130" s="74">
        <f t="shared" si="12"/>
        <v>0.18571428571428572</v>
      </c>
      <c r="E130" s="91">
        <v>4.4530000000000003</v>
      </c>
      <c r="F130" s="92">
        <v>1.017E-2</v>
      </c>
      <c r="G130" s="88">
        <f t="shared" si="8"/>
        <v>4.4631699999999999</v>
      </c>
      <c r="H130" s="89">
        <v>1.92</v>
      </c>
      <c r="I130" s="90" t="s">
        <v>66</v>
      </c>
      <c r="J130" s="76">
        <f t="shared" si="11"/>
        <v>1.92</v>
      </c>
      <c r="K130" s="77">
        <v>959</v>
      </c>
      <c r="L130" s="79" t="s">
        <v>64</v>
      </c>
      <c r="M130" s="74">
        <f t="shared" si="6"/>
        <v>9.5899999999999999E-2</v>
      </c>
      <c r="N130" s="77">
        <v>1259</v>
      </c>
      <c r="O130" s="79" t="s">
        <v>64</v>
      </c>
      <c r="P130" s="74">
        <f t="shared" si="7"/>
        <v>0.12589999999999998</v>
      </c>
    </row>
    <row r="131" spans="1:16">
      <c r="A131" s="94"/>
      <c r="B131" s="89">
        <v>1.4</v>
      </c>
      <c r="C131" s="90" t="s">
        <v>65</v>
      </c>
      <c r="D131" s="74">
        <f t="shared" si="12"/>
        <v>0.19999999999999998</v>
      </c>
      <c r="E131" s="91">
        <v>4.5039999999999996</v>
      </c>
      <c r="F131" s="92">
        <v>9.5589999999999998E-3</v>
      </c>
      <c r="G131" s="88">
        <f t="shared" si="8"/>
        <v>4.5135589999999999</v>
      </c>
      <c r="H131" s="89">
        <v>2.02</v>
      </c>
      <c r="I131" s="90" t="s">
        <v>66</v>
      </c>
      <c r="J131" s="76">
        <f t="shared" si="11"/>
        <v>2.02</v>
      </c>
      <c r="K131" s="77">
        <v>975</v>
      </c>
      <c r="L131" s="79" t="s">
        <v>64</v>
      </c>
      <c r="M131" s="74">
        <f t="shared" si="6"/>
        <v>9.7500000000000003E-2</v>
      </c>
      <c r="N131" s="77">
        <v>1278</v>
      </c>
      <c r="O131" s="79" t="s">
        <v>64</v>
      </c>
      <c r="P131" s="74">
        <f t="shared" si="7"/>
        <v>0.1278</v>
      </c>
    </row>
    <row r="132" spans="1:16">
      <c r="A132" s="94"/>
      <c r="B132" s="89">
        <v>1.5</v>
      </c>
      <c r="C132" s="90" t="s">
        <v>65</v>
      </c>
      <c r="D132" s="74">
        <f t="shared" si="12"/>
        <v>0.21428571428571427</v>
      </c>
      <c r="E132" s="91">
        <v>4.5419999999999998</v>
      </c>
      <c r="F132" s="92">
        <v>9.0240000000000008E-3</v>
      </c>
      <c r="G132" s="88">
        <f t="shared" si="8"/>
        <v>4.551024</v>
      </c>
      <c r="H132" s="89">
        <v>2.12</v>
      </c>
      <c r="I132" s="90" t="s">
        <v>66</v>
      </c>
      <c r="J132" s="76">
        <f t="shared" si="11"/>
        <v>2.12</v>
      </c>
      <c r="K132" s="77">
        <v>990</v>
      </c>
      <c r="L132" s="79" t="s">
        <v>64</v>
      </c>
      <c r="M132" s="74">
        <f t="shared" si="6"/>
        <v>9.9000000000000005E-2</v>
      </c>
      <c r="N132" s="77">
        <v>1296</v>
      </c>
      <c r="O132" s="79" t="s">
        <v>64</v>
      </c>
      <c r="P132" s="74">
        <f t="shared" si="7"/>
        <v>0.12959999999999999</v>
      </c>
    </row>
    <row r="133" spans="1:16">
      <c r="A133" s="94"/>
      <c r="B133" s="89">
        <v>1.6</v>
      </c>
      <c r="C133" s="90" t="s">
        <v>65</v>
      </c>
      <c r="D133" s="74">
        <f t="shared" si="12"/>
        <v>0.22857142857142859</v>
      </c>
      <c r="E133" s="91">
        <v>4.569</v>
      </c>
      <c r="F133" s="92">
        <v>8.5500000000000003E-3</v>
      </c>
      <c r="G133" s="88">
        <f t="shared" si="8"/>
        <v>4.5775499999999996</v>
      </c>
      <c r="H133" s="89">
        <v>2.21</v>
      </c>
      <c r="I133" s="90" t="s">
        <v>66</v>
      </c>
      <c r="J133" s="76">
        <f t="shared" si="11"/>
        <v>2.21</v>
      </c>
      <c r="K133" s="77">
        <v>1004</v>
      </c>
      <c r="L133" s="79" t="s">
        <v>64</v>
      </c>
      <c r="M133" s="74">
        <f t="shared" si="6"/>
        <v>0.1004</v>
      </c>
      <c r="N133" s="77">
        <v>1313</v>
      </c>
      <c r="O133" s="79" t="s">
        <v>64</v>
      </c>
      <c r="P133" s="74">
        <f t="shared" si="7"/>
        <v>0.1313</v>
      </c>
    </row>
    <row r="134" spans="1:16">
      <c r="A134" s="94"/>
      <c r="B134" s="89">
        <v>1.7</v>
      </c>
      <c r="C134" s="90" t="s">
        <v>65</v>
      </c>
      <c r="D134" s="74">
        <f t="shared" si="12"/>
        <v>0.24285714285714285</v>
      </c>
      <c r="E134" s="91">
        <v>4.5860000000000003</v>
      </c>
      <c r="F134" s="92">
        <v>8.1270000000000005E-3</v>
      </c>
      <c r="G134" s="88">
        <f t="shared" si="8"/>
        <v>4.5941270000000003</v>
      </c>
      <c r="H134" s="89">
        <v>2.31</v>
      </c>
      <c r="I134" s="90" t="s">
        <v>66</v>
      </c>
      <c r="J134" s="76">
        <f t="shared" si="11"/>
        <v>2.31</v>
      </c>
      <c r="K134" s="77">
        <v>1018</v>
      </c>
      <c r="L134" s="79" t="s">
        <v>64</v>
      </c>
      <c r="M134" s="74">
        <f t="shared" si="6"/>
        <v>0.1018</v>
      </c>
      <c r="N134" s="77">
        <v>1329</v>
      </c>
      <c r="O134" s="79" t="s">
        <v>64</v>
      </c>
      <c r="P134" s="74">
        <f t="shared" si="7"/>
        <v>0.13289999999999999</v>
      </c>
    </row>
    <row r="135" spans="1:16">
      <c r="A135" s="94"/>
      <c r="B135" s="89">
        <v>1.8</v>
      </c>
      <c r="C135" s="90" t="s">
        <v>65</v>
      </c>
      <c r="D135" s="74">
        <f t="shared" si="12"/>
        <v>0.25714285714285717</v>
      </c>
      <c r="E135" s="91">
        <v>4.5949999999999998</v>
      </c>
      <c r="F135" s="92">
        <v>7.7460000000000003E-3</v>
      </c>
      <c r="G135" s="88">
        <f t="shared" si="8"/>
        <v>4.6027459999999998</v>
      </c>
      <c r="H135" s="89">
        <v>2.41</v>
      </c>
      <c r="I135" s="90" t="s">
        <v>66</v>
      </c>
      <c r="J135" s="76">
        <f t="shared" si="11"/>
        <v>2.41</v>
      </c>
      <c r="K135" s="77">
        <v>1031</v>
      </c>
      <c r="L135" s="79" t="s">
        <v>64</v>
      </c>
      <c r="M135" s="74">
        <f t="shared" si="6"/>
        <v>0.1031</v>
      </c>
      <c r="N135" s="77">
        <v>1344</v>
      </c>
      <c r="O135" s="79" t="s">
        <v>64</v>
      </c>
      <c r="P135" s="74">
        <f t="shared" si="7"/>
        <v>0.13440000000000002</v>
      </c>
    </row>
    <row r="136" spans="1:16">
      <c r="A136" s="94"/>
      <c r="B136" s="89">
        <v>2</v>
      </c>
      <c r="C136" s="90" t="s">
        <v>65</v>
      </c>
      <c r="D136" s="74">
        <f t="shared" si="12"/>
        <v>0.2857142857142857</v>
      </c>
      <c r="E136" s="91">
        <v>4.5940000000000003</v>
      </c>
      <c r="F136" s="92">
        <v>7.0889999999999998E-3</v>
      </c>
      <c r="G136" s="88">
        <f t="shared" si="8"/>
        <v>4.601089</v>
      </c>
      <c r="H136" s="89">
        <v>2.6</v>
      </c>
      <c r="I136" s="90" t="s">
        <v>66</v>
      </c>
      <c r="J136" s="76">
        <f t="shared" si="11"/>
        <v>2.6</v>
      </c>
      <c r="K136" s="77">
        <v>1075</v>
      </c>
      <c r="L136" s="79" t="s">
        <v>64</v>
      </c>
      <c r="M136" s="74">
        <f t="shared" si="6"/>
        <v>0.1075</v>
      </c>
      <c r="N136" s="77">
        <v>1374</v>
      </c>
      <c r="O136" s="79" t="s">
        <v>64</v>
      </c>
      <c r="P136" s="74">
        <f t="shared" si="7"/>
        <v>0.13740000000000002</v>
      </c>
    </row>
    <row r="137" spans="1:16">
      <c r="A137" s="94"/>
      <c r="B137" s="89">
        <v>2.25</v>
      </c>
      <c r="C137" s="90" t="s">
        <v>65</v>
      </c>
      <c r="D137" s="74">
        <f t="shared" si="12"/>
        <v>0.32142857142857145</v>
      </c>
      <c r="E137" s="91">
        <v>4.5650000000000004</v>
      </c>
      <c r="F137" s="92">
        <v>6.4180000000000001E-3</v>
      </c>
      <c r="G137" s="88">
        <f t="shared" si="8"/>
        <v>4.5714180000000004</v>
      </c>
      <c r="H137" s="89">
        <v>2.84</v>
      </c>
      <c r="I137" s="90" t="s">
        <v>66</v>
      </c>
      <c r="J137" s="76">
        <f t="shared" si="11"/>
        <v>2.84</v>
      </c>
      <c r="K137" s="77">
        <v>1137</v>
      </c>
      <c r="L137" s="79" t="s">
        <v>64</v>
      </c>
      <c r="M137" s="74">
        <f t="shared" si="6"/>
        <v>0.1137</v>
      </c>
      <c r="N137" s="77">
        <v>1409</v>
      </c>
      <c r="O137" s="79" t="s">
        <v>64</v>
      </c>
      <c r="P137" s="74">
        <f t="shared" si="7"/>
        <v>0.1409</v>
      </c>
    </row>
    <row r="138" spans="1:16">
      <c r="A138" s="94"/>
      <c r="B138" s="89">
        <v>2.5</v>
      </c>
      <c r="C138" s="90" t="s">
        <v>65</v>
      </c>
      <c r="D138" s="74">
        <f t="shared" si="12"/>
        <v>0.35714285714285715</v>
      </c>
      <c r="E138" s="91">
        <v>4.5149999999999997</v>
      </c>
      <c r="F138" s="92">
        <v>5.8700000000000002E-3</v>
      </c>
      <c r="G138" s="88">
        <f t="shared" si="8"/>
        <v>4.5208699999999995</v>
      </c>
      <c r="H138" s="89">
        <v>3.09</v>
      </c>
      <c r="I138" s="90" t="s">
        <v>66</v>
      </c>
      <c r="J138" s="76">
        <f t="shared" si="11"/>
        <v>3.09</v>
      </c>
      <c r="K138" s="77">
        <v>1197</v>
      </c>
      <c r="L138" s="79" t="s">
        <v>64</v>
      </c>
      <c r="M138" s="74">
        <f t="shared" si="6"/>
        <v>0.1197</v>
      </c>
      <c r="N138" s="77">
        <v>1442</v>
      </c>
      <c r="O138" s="79" t="s">
        <v>64</v>
      </c>
      <c r="P138" s="74">
        <f t="shared" si="7"/>
        <v>0.14419999999999999</v>
      </c>
    </row>
    <row r="139" spans="1:16">
      <c r="A139" s="94"/>
      <c r="B139" s="89">
        <v>2.75</v>
      </c>
      <c r="C139" s="90" t="s">
        <v>65</v>
      </c>
      <c r="D139" s="74">
        <f t="shared" si="12"/>
        <v>0.39285714285714285</v>
      </c>
      <c r="E139" s="91">
        <v>4.452</v>
      </c>
      <c r="F139" s="92">
        <v>5.4140000000000004E-3</v>
      </c>
      <c r="G139" s="88">
        <f t="shared" si="8"/>
        <v>4.457414</v>
      </c>
      <c r="H139" s="89">
        <v>3.33</v>
      </c>
      <c r="I139" s="90" t="s">
        <v>66</v>
      </c>
      <c r="J139" s="76">
        <f t="shared" si="11"/>
        <v>3.33</v>
      </c>
      <c r="K139" s="77">
        <v>1255</v>
      </c>
      <c r="L139" s="79" t="s">
        <v>64</v>
      </c>
      <c r="M139" s="74">
        <f t="shared" si="6"/>
        <v>0.1255</v>
      </c>
      <c r="N139" s="77">
        <v>1474</v>
      </c>
      <c r="O139" s="79" t="s">
        <v>64</v>
      </c>
      <c r="P139" s="74">
        <f t="shared" si="7"/>
        <v>0.1474</v>
      </c>
    </row>
    <row r="140" spans="1:16">
      <c r="A140" s="94"/>
      <c r="B140" s="89">
        <v>3</v>
      </c>
      <c r="C140" s="95" t="s">
        <v>65</v>
      </c>
      <c r="D140" s="74">
        <f t="shared" si="12"/>
        <v>0.42857142857142855</v>
      </c>
      <c r="E140" s="91">
        <v>4.3819999999999997</v>
      </c>
      <c r="F140" s="92">
        <v>5.0270000000000002E-3</v>
      </c>
      <c r="G140" s="88">
        <f t="shared" si="8"/>
        <v>4.3870269999999998</v>
      </c>
      <c r="H140" s="89">
        <v>3.58</v>
      </c>
      <c r="I140" s="90" t="s">
        <v>66</v>
      </c>
      <c r="J140" s="76">
        <f t="shared" si="11"/>
        <v>3.58</v>
      </c>
      <c r="K140" s="77">
        <v>1312</v>
      </c>
      <c r="L140" s="79" t="s">
        <v>64</v>
      </c>
      <c r="M140" s="74">
        <f t="shared" si="6"/>
        <v>0.13120000000000001</v>
      </c>
      <c r="N140" s="77">
        <v>1505</v>
      </c>
      <c r="O140" s="79" t="s">
        <v>64</v>
      </c>
      <c r="P140" s="74">
        <f t="shared" si="7"/>
        <v>0.15049999999999999</v>
      </c>
    </row>
    <row r="141" spans="1:16">
      <c r="B141" s="89">
        <v>3.25</v>
      </c>
      <c r="C141" s="79" t="s">
        <v>65</v>
      </c>
      <c r="D141" s="74">
        <f t="shared" si="12"/>
        <v>0.4642857142857143</v>
      </c>
      <c r="E141" s="91">
        <v>4.306</v>
      </c>
      <c r="F141" s="92">
        <v>4.6950000000000004E-3</v>
      </c>
      <c r="G141" s="88">
        <f t="shared" si="8"/>
        <v>4.3106949999999999</v>
      </c>
      <c r="H141" s="77">
        <v>3.84</v>
      </c>
      <c r="I141" s="79" t="s">
        <v>66</v>
      </c>
      <c r="J141" s="76">
        <f t="shared" si="11"/>
        <v>3.84</v>
      </c>
      <c r="K141" s="77">
        <v>1368</v>
      </c>
      <c r="L141" s="79" t="s">
        <v>64</v>
      </c>
      <c r="M141" s="74">
        <f t="shared" si="6"/>
        <v>0.1368</v>
      </c>
      <c r="N141" s="77">
        <v>1535</v>
      </c>
      <c r="O141" s="79" t="s">
        <v>64</v>
      </c>
      <c r="P141" s="74">
        <f t="shared" si="7"/>
        <v>0.1535</v>
      </c>
    </row>
    <row r="142" spans="1:16">
      <c r="B142" s="89">
        <v>3.5</v>
      </c>
      <c r="C142" s="79" t="s">
        <v>65</v>
      </c>
      <c r="D142" s="74">
        <f t="shared" si="12"/>
        <v>0.5</v>
      </c>
      <c r="E142" s="91">
        <v>4.2279999999999998</v>
      </c>
      <c r="F142" s="92">
        <v>4.4070000000000003E-3</v>
      </c>
      <c r="G142" s="88">
        <f t="shared" si="8"/>
        <v>4.2324069999999994</v>
      </c>
      <c r="H142" s="77">
        <v>4.0999999999999996</v>
      </c>
      <c r="I142" s="79" t="s">
        <v>66</v>
      </c>
      <c r="J142" s="76">
        <f t="shared" si="11"/>
        <v>4.0999999999999996</v>
      </c>
      <c r="K142" s="77">
        <v>1424</v>
      </c>
      <c r="L142" s="79" t="s">
        <v>64</v>
      </c>
      <c r="M142" s="74">
        <f t="shared" si="6"/>
        <v>0.1424</v>
      </c>
      <c r="N142" s="77">
        <v>1565</v>
      </c>
      <c r="O142" s="79" t="s">
        <v>64</v>
      </c>
      <c r="P142" s="74">
        <f t="shared" si="7"/>
        <v>0.1565</v>
      </c>
    </row>
    <row r="143" spans="1:16">
      <c r="B143" s="89">
        <v>3.75</v>
      </c>
      <c r="C143" s="79" t="s">
        <v>65</v>
      </c>
      <c r="D143" s="74">
        <f t="shared" si="12"/>
        <v>0.5357142857142857</v>
      </c>
      <c r="E143" s="91">
        <v>4.149</v>
      </c>
      <c r="F143" s="92">
        <v>4.1539999999999997E-3</v>
      </c>
      <c r="G143" s="88">
        <f t="shared" si="8"/>
        <v>4.1531539999999998</v>
      </c>
      <c r="H143" s="77">
        <v>4.3600000000000003</v>
      </c>
      <c r="I143" s="79" t="s">
        <v>66</v>
      </c>
      <c r="J143" s="76">
        <f t="shared" si="11"/>
        <v>4.3600000000000003</v>
      </c>
      <c r="K143" s="77">
        <v>1479</v>
      </c>
      <c r="L143" s="79" t="s">
        <v>64</v>
      </c>
      <c r="M143" s="74">
        <f t="shared" si="6"/>
        <v>0.1479</v>
      </c>
      <c r="N143" s="77">
        <v>1595</v>
      </c>
      <c r="O143" s="79" t="s">
        <v>64</v>
      </c>
      <c r="P143" s="74">
        <f t="shared" si="7"/>
        <v>0.1595</v>
      </c>
    </row>
    <row r="144" spans="1:16">
      <c r="B144" s="89">
        <v>4</v>
      </c>
      <c r="C144" s="79" t="s">
        <v>65</v>
      </c>
      <c r="D144" s="74">
        <f t="shared" si="12"/>
        <v>0.5714285714285714</v>
      </c>
      <c r="E144" s="91">
        <v>4.0709999999999997</v>
      </c>
      <c r="F144" s="92">
        <v>3.9300000000000003E-3</v>
      </c>
      <c r="G144" s="88">
        <f t="shared" si="8"/>
        <v>4.0749300000000002</v>
      </c>
      <c r="H144" s="77">
        <v>4.63</v>
      </c>
      <c r="I144" s="79" t="s">
        <v>66</v>
      </c>
      <c r="J144" s="76">
        <f t="shared" si="11"/>
        <v>4.63</v>
      </c>
      <c r="K144" s="77">
        <v>1534</v>
      </c>
      <c r="L144" s="79" t="s">
        <v>64</v>
      </c>
      <c r="M144" s="74">
        <f t="shared" si="6"/>
        <v>0.15340000000000001</v>
      </c>
      <c r="N144" s="77">
        <v>1625</v>
      </c>
      <c r="O144" s="79" t="s">
        <v>64</v>
      </c>
      <c r="P144" s="74">
        <f t="shared" si="7"/>
        <v>0.16250000000000001</v>
      </c>
    </row>
    <row r="145" spans="2:16">
      <c r="B145" s="89">
        <v>4.5</v>
      </c>
      <c r="C145" s="79" t="s">
        <v>65</v>
      </c>
      <c r="D145" s="74">
        <f t="shared" si="12"/>
        <v>0.6428571428571429</v>
      </c>
      <c r="E145" s="91">
        <v>3.9180000000000001</v>
      </c>
      <c r="F145" s="92">
        <v>3.552E-3</v>
      </c>
      <c r="G145" s="88">
        <f t="shared" si="8"/>
        <v>3.9215520000000001</v>
      </c>
      <c r="H145" s="77">
        <v>5.19</v>
      </c>
      <c r="I145" s="79" t="s">
        <v>66</v>
      </c>
      <c r="J145" s="76">
        <f t="shared" si="11"/>
        <v>5.19</v>
      </c>
      <c r="K145" s="77">
        <v>1736</v>
      </c>
      <c r="L145" s="79" t="s">
        <v>64</v>
      </c>
      <c r="M145" s="74">
        <f t="shared" si="6"/>
        <v>0.1736</v>
      </c>
      <c r="N145" s="77">
        <v>1685</v>
      </c>
      <c r="O145" s="79" t="s">
        <v>64</v>
      </c>
      <c r="P145" s="74">
        <f t="shared" si="7"/>
        <v>0.16850000000000001</v>
      </c>
    </row>
    <row r="146" spans="2:16">
      <c r="B146" s="89">
        <v>5</v>
      </c>
      <c r="C146" s="79" t="s">
        <v>65</v>
      </c>
      <c r="D146" s="74">
        <f t="shared" si="12"/>
        <v>0.7142857142857143</v>
      </c>
      <c r="E146" s="91">
        <v>3.7719999999999998</v>
      </c>
      <c r="F146" s="92">
        <v>3.2439999999999999E-3</v>
      </c>
      <c r="G146" s="88">
        <f t="shared" si="8"/>
        <v>3.7752439999999998</v>
      </c>
      <c r="H146" s="77">
        <v>5.76</v>
      </c>
      <c r="I146" s="79" t="s">
        <v>66</v>
      </c>
      <c r="J146" s="76">
        <f t="shared" si="11"/>
        <v>5.76</v>
      </c>
      <c r="K146" s="77">
        <v>1930</v>
      </c>
      <c r="L146" s="79" t="s">
        <v>64</v>
      </c>
      <c r="M146" s="74">
        <f t="shared" si="6"/>
        <v>0.193</v>
      </c>
      <c r="N146" s="77">
        <v>1745</v>
      </c>
      <c r="O146" s="79" t="s">
        <v>64</v>
      </c>
      <c r="P146" s="74">
        <f t="shared" si="7"/>
        <v>0.17450000000000002</v>
      </c>
    </row>
    <row r="147" spans="2:16">
      <c r="B147" s="89">
        <v>5.5</v>
      </c>
      <c r="C147" s="79" t="s">
        <v>65</v>
      </c>
      <c r="D147" s="74">
        <f t="shared" si="12"/>
        <v>0.7857142857142857</v>
      </c>
      <c r="E147" s="91">
        <v>3.6349999999999998</v>
      </c>
      <c r="F147" s="92">
        <v>2.9870000000000001E-3</v>
      </c>
      <c r="G147" s="88">
        <f t="shared" si="8"/>
        <v>3.6379869999999999</v>
      </c>
      <c r="H147" s="77">
        <v>6.36</v>
      </c>
      <c r="I147" s="79" t="s">
        <v>66</v>
      </c>
      <c r="J147" s="76">
        <f t="shared" si="11"/>
        <v>6.36</v>
      </c>
      <c r="K147" s="77">
        <v>2120</v>
      </c>
      <c r="L147" s="79" t="s">
        <v>64</v>
      </c>
      <c r="M147" s="74">
        <f t="shared" si="6"/>
        <v>0.21200000000000002</v>
      </c>
      <c r="N147" s="77">
        <v>1806</v>
      </c>
      <c r="O147" s="79" t="s">
        <v>64</v>
      </c>
      <c r="P147" s="74">
        <f t="shared" si="7"/>
        <v>0.18060000000000001</v>
      </c>
    </row>
    <row r="148" spans="2:16">
      <c r="B148" s="89">
        <v>6</v>
      </c>
      <c r="C148" s="79" t="s">
        <v>65</v>
      </c>
      <c r="D148" s="74">
        <f t="shared" si="12"/>
        <v>0.8571428571428571</v>
      </c>
      <c r="E148" s="91">
        <v>3.5059999999999998</v>
      </c>
      <c r="F148" s="92">
        <v>2.7699999999999999E-3</v>
      </c>
      <c r="G148" s="88">
        <f t="shared" si="8"/>
        <v>3.5087699999999997</v>
      </c>
      <c r="H148" s="77">
        <v>6.98</v>
      </c>
      <c r="I148" s="79" t="s">
        <v>66</v>
      </c>
      <c r="J148" s="76">
        <f t="shared" si="11"/>
        <v>6.98</v>
      </c>
      <c r="K148" s="77">
        <v>2306</v>
      </c>
      <c r="L148" s="79" t="s">
        <v>64</v>
      </c>
      <c r="M148" s="74">
        <f t="shared" ref="M148:M161" si="13">K148/1000/10</f>
        <v>0.2306</v>
      </c>
      <c r="N148" s="77">
        <v>1869</v>
      </c>
      <c r="O148" s="79" t="s">
        <v>64</v>
      </c>
      <c r="P148" s="74">
        <f t="shared" ref="P148:P169" si="14">N148/1000/10</f>
        <v>0.18690000000000001</v>
      </c>
    </row>
    <row r="149" spans="2:16">
      <c r="B149" s="89">
        <v>6.5</v>
      </c>
      <c r="C149" s="79" t="s">
        <v>65</v>
      </c>
      <c r="D149" s="74">
        <f t="shared" si="12"/>
        <v>0.9285714285714286</v>
      </c>
      <c r="E149" s="91">
        <v>3.3860000000000001</v>
      </c>
      <c r="F149" s="92">
        <v>2.5850000000000001E-3</v>
      </c>
      <c r="G149" s="88">
        <f t="shared" ref="G149:G212" si="15">E149+F149</f>
        <v>3.388585</v>
      </c>
      <c r="H149" s="77">
        <v>7.63</v>
      </c>
      <c r="I149" s="79" t="s">
        <v>66</v>
      </c>
      <c r="J149" s="76">
        <f t="shared" si="11"/>
        <v>7.63</v>
      </c>
      <c r="K149" s="77">
        <v>2491</v>
      </c>
      <c r="L149" s="79" t="s">
        <v>64</v>
      </c>
      <c r="M149" s="74">
        <f t="shared" si="13"/>
        <v>0.24910000000000002</v>
      </c>
      <c r="N149" s="77">
        <v>1933</v>
      </c>
      <c r="O149" s="79" t="s">
        <v>64</v>
      </c>
      <c r="P149" s="74">
        <f t="shared" si="14"/>
        <v>0.1933</v>
      </c>
    </row>
    <row r="150" spans="2:16">
      <c r="B150" s="89">
        <v>7</v>
      </c>
      <c r="C150" s="79" t="s">
        <v>65</v>
      </c>
      <c r="D150" s="74">
        <f t="shared" si="12"/>
        <v>1</v>
      </c>
      <c r="E150" s="91">
        <v>3.274</v>
      </c>
      <c r="F150" s="92">
        <v>2.4239999999999999E-3</v>
      </c>
      <c r="G150" s="88">
        <f t="shared" si="15"/>
        <v>3.276424</v>
      </c>
      <c r="H150" s="77">
        <v>8.2899999999999991</v>
      </c>
      <c r="I150" s="79" t="s">
        <v>66</v>
      </c>
      <c r="J150" s="76">
        <f t="shared" si="11"/>
        <v>8.2899999999999991</v>
      </c>
      <c r="K150" s="77">
        <v>2674</v>
      </c>
      <c r="L150" s="79" t="s">
        <v>64</v>
      </c>
      <c r="M150" s="74">
        <f t="shared" si="13"/>
        <v>0.26739999999999997</v>
      </c>
      <c r="N150" s="77">
        <v>1999</v>
      </c>
      <c r="O150" s="79" t="s">
        <v>64</v>
      </c>
      <c r="P150" s="74">
        <f t="shared" si="14"/>
        <v>0.19990000000000002</v>
      </c>
    </row>
    <row r="151" spans="2:16">
      <c r="B151" s="89">
        <v>8</v>
      </c>
      <c r="C151" s="79" t="s">
        <v>65</v>
      </c>
      <c r="D151" s="74">
        <f t="shared" si="12"/>
        <v>1.1428571428571428</v>
      </c>
      <c r="E151" s="91">
        <v>3.07</v>
      </c>
      <c r="F151" s="92">
        <v>2.1580000000000002E-3</v>
      </c>
      <c r="G151" s="88">
        <f t="shared" si="15"/>
        <v>3.0721579999999999</v>
      </c>
      <c r="H151" s="77">
        <v>9.69</v>
      </c>
      <c r="I151" s="79" t="s">
        <v>66</v>
      </c>
      <c r="J151" s="76">
        <f t="shared" si="11"/>
        <v>9.69</v>
      </c>
      <c r="K151" s="77">
        <v>3347</v>
      </c>
      <c r="L151" s="79" t="s">
        <v>64</v>
      </c>
      <c r="M151" s="74">
        <f t="shared" si="13"/>
        <v>0.3347</v>
      </c>
      <c r="N151" s="77">
        <v>2137</v>
      </c>
      <c r="O151" s="79" t="s">
        <v>64</v>
      </c>
      <c r="P151" s="74">
        <f t="shared" si="14"/>
        <v>0.2137</v>
      </c>
    </row>
    <row r="152" spans="2:16">
      <c r="B152" s="89">
        <v>9</v>
      </c>
      <c r="C152" s="79" t="s">
        <v>65</v>
      </c>
      <c r="D152" s="74">
        <f t="shared" si="12"/>
        <v>1.2857142857142858</v>
      </c>
      <c r="E152" s="91">
        <v>2.891</v>
      </c>
      <c r="F152" s="92">
        <v>1.9469999999999999E-3</v>
      </c>
      <c r="G152" s="88">
        <f t="shared" si="15"/>
        <v>2.8929469999999999</v>
      </c>
      <c r="H152" s="77">
        <v>11.18</v>
      </c>
      <c r="I152" s="79" t="s">
        <v>66</v>
      </c>
      <c r="J152" s="76">
        <f t="shared" si="11"/>
        <v>11.18</v>
      </c>
      <c r="K152" s="77">
        <v>3973</v>
      </c>
      <c r="L152" s="79" t="s">
        <v>64</v>
      </c>
      <c r="M152" s="74">
        <f t="shared" si="13"/>
        <v>0.39729999999999999</v>
      </c>
      <c r="N152" s="77">
        <v>2283</v>
      </c>
      <c r="O152" s="79" t="s">
        <v>64</v>
      </c>
      <c r="P152" s="74">
        <f t="shared" si="14"/>
        <v>0.2283</v>
      </c>
    </row>
    <row r="153" spans="2:16">
      <c r="B153" s="89">
        <v>10</v>
      </c>
      <c r="C153" s="79" t="s">
        <v>65</v>
      </c>
      <c r="D153" s="74">
        <f t="shared" si="12"/>
        <v>1.4285714285714286</v>
      </c>
      <c r="E153" s="91">
        <v>2.7330000000000001</v>
      </c>
      <c r="F153" s="92">
        <v>1.776E-3</v>
      </c>
      <c r="G153" s="88">
        <f t="shared" si="15"/>
        <v>2.7347760000000001</v>
      </c>
      <c r="H153" s="77">
        <v>12.76</v>
      </c>
      <c r="I153" s="79" t="s">
        <v>66</v>
      </c>
      <c r="J153" s="76">
        <f t="shared" si="11"/>
        <v>12.76</v>
      </c>
      <c r="K153" s="77">
        <v>4576</v>
      </c>
      <c r="L153" s="79" t="s">
        <v>64</v>
      </c>
      <c r="M153" s="74">
        <f t="shared" si="13"/>
        <v>0.45759999999999995</v>
      </c>
      <c r="N153" s="77">
        <v>2437</v>
      </c>
      <c r="O153" s="79" t="s">
        <v>64</v>
      </c>
      <c r="P153" s="74">
        <f t="shared" si="14"/>
        <v>0.24369999999999997</v>
      </c>
    </row>
    <row r="154" spans="2:16">
      <c r="B154" s="89">
        <v>11</v>
      </c>
      <c r="C154" s="79" t="s">
        <v>65</v>
      </c>
      <c r="D154" s="74">
        <f t="shared" si="12"/>
        <v>1.5714285714285714</v>
      </c>
      <c r="E154" s="91">
        <v>2.5910000000000002</v>
      </c>
      <c r="F154" s="92">
        <v>1.6329999999999999E-3</v>
      </c>
      <c r="G154" s="88">
        <f t="shared" si="15"/>
        <v>2.5926330000000002</v>
      </c>
      <c r="H154" s="77">
        <v>14.42</v>
      </c>
      <c r="I154" s="79" t="s">
        <v>66</v>
      </c>
      <c r="J154" s="76">
        <f t="shared" si="11"/>
        <v>14.42</v>
      </c>
      <c r="K154" s="77">
        <v>5167</v>
      </c>
      <c r="L154" s="79" t="s">
        <v>64</v>
      </c>
      <c r="M154" s="74">
        <f t="shared" si="13"/>
        <v>0.51669999999999994</v>
      </c>
      <c r="N154" s="77">
        <v>2599</v>
      </c>
      <c r="O154" s="79" t="s">
        <v>64</v>
      </c>
      <c r="P154" s="74">
        <f t="shared" si="14"/>
        <v>0.25990000000000002</v>
      </c>
    </row>
    <row r="155" spans="2:16">
      <c r="B155" s="89">
        <v>12</v>
      </c>
      <c r="C155" s="79" t="s">
        <v>65</v>
      </c>
      <c r="D155" s="74">
        <f t="shared" si="12"/>
        <v>1.7142857142857142</v>
      </c>
      <c r="E155" s="91">
        <v>2.4630000000000001</v>
      </c>
      <c r="F155" s="92">
        <v>1.513E-3</v>
      </c>
      <c r="G155" s="88">
        <f t="shared" si="15"/>
        <v>2.4645130000000002</v>
      </c>
      <c r="H155" s="77">
        <v>16.18</v>
      </c>
      <c r="I155" s="79" t="s">
        <v>66</v>
      </c>
      <c r="J155" s="76">
        <f t="shared" si="11"/>
        <v>16.18</v>
      </c>
      <c r="K155" s="77">
        <v>5753</v>
      </c>
      <c r="L155" s="79" t="s">
        <v>64</v>
      </c>
      <c r="M155" s="74">
        <f t="shared" si="13"/>
        <v>0.57530000000000003</v>
      </c>
      <c r="N155" s="77">
        <v>2771</v>
      </c>
      <c r="O155" s="79" t="s">
        <v>64</v>
      </c>
      <c r="P155" s="74">
        <f t="shared" si="14"/>
        <v>0.27710000000000001</v>
      </c>
    </row>
    <row r="156" spans="2:16">
      <c r="B156" s="89">
        <v>13</v>
      </c>
      <c r="C156" s="79" t="s">
        <v>65</v>
      </c>
      <c r="D156" s="74">
        <f t="shared" si="12"/>
        <v>1.8571428571428572</v>
      </c>
      <c r="E156" s="91">
        <v>2.3479999999999999</v>
      </c>
      <c r="F156" s="92">
        <v>1.4109999999999999E-3</v>
      </c>
      <c r="G156" s="88">
        <f t="shared" si="15"/>
        <v>2.3494109999999999</v>
      </c>
      <c r="H156" s="77">
        <v>18.02</v>
      </c>
      <c r="I156" s="79" t="s">
        <v>66</v>
      </c>
      <c r="J156" s="76">
        <f t="shared" si="11"/>
        <v>18.02</v>
      </c>
      <c r="K156" s="77">
        <v>6337</v>
      </c>
      <c r="L156" s="79" t="s">
        <v>64</v>
      </c>
      <c r="M156" s="74">
        <f t="shared" si="13"/>
        <v>0.63369999999999993</v>
      </c>
      <c r="N156" s="77">
        <v>2951</v>
      </c>
      <c r="O156" s="79" t="s">
        <v>64</v>
      </c>
      <c r="P156" s="74">
        <f t="shared" si="14"/>
        <v>0.29510000000000003</v>
      </c>
    </row>
    <row r="157" spans="2:16">
      <c r="B157" s="89">
        <v>14</v>
      </c>
      <c r="C157" s="79" t="s">
        <v>65</v>
      </c>
      <c r="D157" s="74">
        <f t="shared" si="12"/>
        <v>2</v>
      </c>
      <c r="E157" s="91">
        <v>2.242</v>
      </c>
      <c r="F157" s="92">
        <v>1.322E-3</v>
      </c>
      <c r="G157" s="88">
        <f t="shared" si="15"/>
        <v>2.243322</v>
      </c>
      <c r="H157" s="77">
        <v>19.96</v>
      </c>
      <c r="I157" s="79" t="s">
        <v>66</v>
      </c>
      <c r="J157" s="76">
        <f t="shared" si="11"/>
        <v>19.96</v>
      </c>
      <c r="K157" s="77">
        <v>6922</v>
      </c>
      <c r="L157" s="79" t="s">
        <v>64</v>
      </c>
      <c r="M157" s="74">
        <f t="shared" si="13"/>
        <v>0.69219999999999993</v>
      </c>
      <c r="N157" s="77">
        <v>3140</v>
      </c>
      <c r="O157" s="79" t="s">
        <v>64</v>
      </c>
      <c r="P157" s="74">
        <f t="shared" si="14"/>
        <v>0.314</v>
      </c>
    </row>
    <row r="158" spans="2:16">
      <c r="B158" s="89">
        <v>15</v>
      </c>
      <c r="C158" s="79" t="s">
        <v>65</v>
      </c>
      <c r="D158" s="74">
        <f t="shared" si="12"/>
        <v>2.1428571428571428</v>
      </c>
      <c r="E158" s="91">
        <v>2.161</v>
      </c>
      <c r="F158" s="92">
        <v>1.2440000000000001E-3</v>
      </c>
      <c r="G158" s="88">
        <f t="shared" si="15"/>
        <v>2.1622439999999998</v>
      </c>
      <c r="H158" s="77">
        <v>21.97</v>
      </c>
      <c r="I158" s="79" t="s">
        <v>66</v>
      </c>
      <c r="J158" s="76">
        <f t="shared" si="11"/>
        <v>21.97</v>
      </c>
      <c r="K158" s="77">
        <v>7507</v>
      </c>
      <c r="L158" s="79" t="s">
        <v>64</v>
      </c>
      <c r="M158" s="74">
        <f t="shared" si="13"/>
        <v>0.75069999999999992</v>
      </c>
      <c r="N158" s="77">
        <v>3337</v>
      </c>
      <c r="O158" s="79" t="s">
        <v>64</v>
      </c>
      <c r="P158" s="74">
        <f t="shared" si="14"/>
        <v>0.3337</v>
      </c>
    </row>
    <row r="159" spans="2:16">
      <c r="B159" s="89">
        <v>16</v>
      </c>
      <c r="C159" s="79" t="s">
        <v>65</v>
      </c>
      <c r="D159" s="74">
        <f t="shared" si="12"/>
        <v>2.2857142857142856</v>
      </c>
      <c r="E159" s="91">
        <v>2.0760000000000001</v>
      </c>
      <c r="F159" s="92">
        <v>1.175E-3</v>
      </c>
      <c r="G159" s="88">
        <f t="shared" si="15"/>
        <v>2.077175</v>
      </c>
      <c r="H159" s="77">
        <v>24.07</v>
      </c>
      <c r="I159" s="79" t="s">
        <v>66</v>
      </c>
      <c r="J159" s="76">
        <f t="shared" si="11"/>
        <v>24.07</v>
      </c>
      <c r="K159" s="77">
        <v>8092</v>
      </c>
      <c r="L159" s="79" t="s">
        <v>64</v>
      </c>
      <c r="M159" s="74">
        <f t="shared" si="13"/>
        <v>0.80920000000000003</v>
      </c>
      <c r="N159" s="77">
        <v>3542</v>
      </c>
      <c r="O159" s="79" t="s">
        <v>64</v>
      </c>
      <c r="P159" s="74">
        <f t="shared" si="14"/>
        <v>0.35419999999999996</v>
      </c>
    </row>
    <row r="160" spans="2:16">
      <c r="B160" s="89">
        <v>17</v>
      </c>
      <c r="C160" s="79" t="s">
        <v>65</v>
      </c>
      <c r="D160" s="74">
        <f t="shared" si="12"/>
        <v>2.4285714285714284</v>
      </c>
      <c r="E160" s="91">
        <v>1.9890000000000001</v>
      </c>
      <c r="F160" s="92">
        <v>1.114E-3</v>
      </c>
      <c r="G160" s="88">
        <f t="shared" si="15"/>
        <v>1.9901140000000002</v>
      </c>
      <c r="H160" s="77">
        <v>26.25</v>
      </c>
      <c r="I160" s="79" t="s">
        <v>66</v>
      </c>
      <c r="J160" s="76">
        <f t="shared" si="11"/>
        <v>26.25</v>
      </c>
      <c r="K160" s="77">
        <v>8684</v>
      </c>
      <c r="L160" s="79" t="s">
        <v>64</v>
      </c>
      <c r="M160" s="74">
        <f t="shared" si="13"/>
        <v>0.86839999999999995</v>
      </c>
      <c r="N160" s="77">
        <v>3755</v>
      </c>
      <c r="O160" s="79" t="s">
        <v>64</v>
      </c>
      <c r="P160" s="74">
        <f t="shared" si="14"/>
        <v>0.3755</v>
      </c>
    </row>
    <row r="161" spans="2:16">
      <c r="B161" s="89">
        <v>18</v>
      </c>
      <c r="C161" s="79" t="s">
        <v>65</v>
      </c>
      <c r="D161" s="74">
        <f t="shared" si="12"/>
        <v>2.5714285714285716</v>
      </c>
      <c r="E161" s="91">
        <v>1.9159999999999999</v>
      </c>
      <c r="F161" s="92">
        <v>1.059E-3</v>
      </c>
      <c r="G161" s="88">
        <f t="shared" si="15"/>
        <v>1.9170589999999998</v>
      </c>
      <c r="H161" s="77">
        <v>28.52</v>
      </c>
      <c r="I161" s="79" t="s">
        <v>66</v>
      </c>
      <c r="J161" s="76">
        <f t="shared" si="11"/>
        <v>28.52</v>
      </c>
      <c r="K161" s="77">
        <v>9283</v>
      </c>
      <c r="L161" s="79" t="s">
        <v>64</v>
      </c>
      <c r="M161" s="74">
        <f t="shared" si="13"/>
        <v>0.9282999999999999</v>
      </c>
      <c r="N161" s="77">
        <v>3978</v>
      </c>
      <c r="O161" s="79" t="s">
        <v>64</v>
      </c>
      <c r="P161" s="74">
        <f t="shared" si="14"/>
        <v>0.39780000000000004</v>
      </c>
    </row>
    <row r="162" spans="2:16">
      <c r="B162" s="89">
        <v>20</v>
      </c>
      <c r="C162" s="79" t="s">
        <v>65</v>
      </c>
      <c r="D162" s="74">
        <f t="shared" si="12"/>
        <v>2.8571428571428572</v>
      </c>
      <c r="E162" s="91">
        <v>1.7849999999999999</v>
      </c>
      <c r="F162" s="92">
        <v>9.6460000000000003E-4</v>
      </c>
      <c r="G162" s="88">
        <f t="shared" si="15"/>
        <v>1.7859646</v>
      </c>
      <c r="H162" s="77">
        <v>33.32</v>
      </c>
      <c r="I162" s="79" t="s">
        <v>66</v>
      </c>
      <c r="J162" s="76">
        <f t="shared" si="11"/>
        <v>33.32</v>
      </c>
      <c r="K162" s="77">
        <v>1.1499999999999999</v>
      </c>
      <c r="L162" s="78" t="s">
        <v>66</v>
      </c>
      <c r="M162" s="74">
        <f t="shared" ref="M156:M162" si="16">K162</f>
        <v>1.1499999999999999</v>
      </c>
      <c r="N162" s="77">
        <v>4447</v>
      </c>
      <c r="O162" s="79" t="s">
        <v>64</v>
      </c>
      <c r="P162" s="74">
        <f t="shared" si="14"/>
        <v>0.44469999999999998</v>
      </c>
    </row>
    <row r="163" spans="2:16">
      <c r="B163" s="89">
        <v>22.5</v>
      </c>
      <c r="C163" s="79" t="s">
        <v>65</v>
      </c>
      <c r="D163" s="74">
        <f t="shared" si="12"/>
        <v>3.2142857142857144</v>
      </c>
      <c r="E163" s="91">
        <v>1.6439999999999999</v>
      </c>
      <c r="F163" s="92">
        <v>8.6899999999999998E-4</v>
      </c>
      <c r="G163" s="88">
        <f t="shared" si="15"/>
        <v>1.6448689999999999</v>
      </c>
      <c r="H163" s="77">
        <v>39.799999999999997</v>
      </c>
      <c r="I163" s="79" t="s">
        <v>66</v>
      </c>
      <c r="J163" s="76">
        <f t="shared" si="11"/>
        <v>39.799999999999997</v>
      </c>
      <c r="K163" s="77">
        <v>1.48</v>
      </c>
      <c r="L163" s="79" t="s">
        <v>66</v>
      </c>
      <c r="M163" s="74">
        <f t="shared" ref="M163:M203" si="17">K163</f>
        <v>1.48</v>
      </c>
      <c r="N163" s="77">
        <v>5080</v>
      </c>
      <c r="O163" s="79" t="s">
        <v>64</v>
      </c>
      <c r="P163" s="74">
        <f t="shared" si="14"/>
        <v>0.50800000000000001</v>
      </c>
    </row>
    <row r="164" spans="2:16">
      <c r="B164" s="89">
        <v>25</v>
      </c>
      <c r="C164" s="79" t="s">
        <v>65</v>
      </c>
      <c r="D164" s="74">
        <f t="shared" si="12"/>
        <v>3.5714285714285716</v>
      </c>
      <c r="E164" s="91">
        <v>1.522</v>
      </c>
      <c r="F164" s="92">
        <v>7.9140000000000005E-4</v>
      </c>
      <c r="G164" s="88">
        <f t="shared" si="15"/>
        <v>1.5227914</v>
      </c>
      <c r="H164" s="77">
        <v>46.81</v>
      </c>
      <c r="I164" s="79" t="s">
        <v>66</v>
      </c>
      <c r="J164" s="76">
        <f t="shared" si="11"/>
        <v>46.81</v>
      </c>
      <c r="K164" s="77">
        <v>1.79</v>
      </c>
      <c r="L164" s="79" t="s">
        <v>66</v>
      </c>
      <c r="M164" s="76">
        <f t="shared" si="17"/>
        <v>1.79</v>
      </c>
      <c r="N164" s="77">
        <v>5765</v>
      </c>
      <c r="O164" s="79" t="s">
        <v>64</v>
      </c>
      <c r="P164" s="74">
        <f t="shared" si="14"/>
        <v>0.57650000000000001</v>
      </c>
    </row>
    <row r="165" spans="2:16">
      <c r="B165" s="89">
        <v>27.5</v>
      </c>
      <c r="C165" s="79" t="s">
        <v>65</v>
      </c>
      <c r="D165" s="74">
        <f t="shared" si="12"/>
        <v>3.9285714285714284</v>
      </c>
      <c r="E165" s="91">
        <v>1.417</v>
      </c>
      <c r="F165" s="92">
        <v>7.2709999999999995E-4</v>
      </c>
      <c r="G165" s="88">
        <f t="shared" si="15"/>
        <v>1.4177271</v>
      </c>
      <c r="H165" s="77">
        <v>54.37</v>
      </c>
      <c r="I165" s="79" t="s">
        <v>66</v>
      </c>
      <c r="J165" s="76">
        <f t="shared" si="11"/>
        <v>54.37</v>
      </c>
      <c r="K165" s="77">
        <v>2.09</v>
      </c>
      <c r="L165" s="79" t="s">
        <v>66</v>
      </c>
      <c r="M165" s="76">
        <f t="shared" si="17"/>
        <v>2.09</v>
      </c>
      <c r="N165" s="77">
        <v>6500</v>
      </c>
      <c r="O165" s="79" t="s">
        <v>64</v>
      </c>
      <c r="P165" s="74">
        <f t="shared" si="14"/>
        <v>0.65</v>
      </c>
    </row>
    <row r="166" spans="2:16">
      <c r="B166" s="89">
        <v>30</v>
      </c>
      <c r="C166" s="79" t="s">
        <v>65</v>
      </c>
      <c r="D166" s="74">
        <f t="shared" si="12"/>
        <v>4.2857142857142856</v>
      </c>
      <c r="E166" s="91">
        <v>1.3240000000000001</v>
      </c>
      <c r="F166" s="92">
        <v>6.7290000000000004E-4</v>
      </c>
      <c r="G166" s="88">
        <f t="shared" si="15"/>
        <v>1.3246729000000002</v>
      </c>
      <c r="H166" s="77">
        <v>62.47</v>
      </c>
      <c r="I166" s="79" t="s">
        <v>66</v>
      </c>
      <c r="J166" s="76">
        <f t="shared" si="11"/>
        <v>62.47</v>
      </c>
      <c r="K166" s="77">
        <v>2.39</v>
      </c>
      <c r="L166" s="79" t="s">
        <v>66</v>
      </c>
      <c r="M166" s="76">
        <f t="shared" si="17"/>
        <v>2.39</v>
      </c>
      <c r="N166" s="77">
        <v>7287</v>
      </c>
      <c r="O166" s="79" t="s">
        <v>64</v>
      </c>
      <c r="P166" s="74">
        <f t="shared" si="14"/>
        <v>0.72870000000000001</v>
      </c>
    </row>
    <row r="167" spans="2:16">
      <c r="B167" s="89">
        <v>32.5</v>
      </c>
      <c r="C167" s="79" t="s">
        <v>65</v>
      </c>
      <c r="D167" s="74">
        <f t="shared" si="12"/>
        <v>4.6428571428571432</v>
      </c>
      <c r="E167" s="91">
        <v>1.242</v>
      </c>
      <c r="F167" s="92">
        <v>6.2660000000000005E-4</v>
      </c>
      <c r="G167" s="88">
        <f t="shared" si="15"/>
        <v>1.2426265999999999</v>
      </c>
      <c r="H167" s="77">
        <v>71.11</v>
      </c>
      <c r="I167" s="79" t="s">
        <v>66</v>
      </c>
      <c r="J167" s="76">
        <f t="shared" si="11"/>
        <v>71.11</v>
      </c>
      <c r="K167" s="77">
        <v>2.69</v>
      </c>
      <c r="L167" s="79" t="s">
        <v>66</v>
      </c>
      <c r="M167" s="76">
        <f t="shared" si="17"/>
        <v>2.69</v>
      </c>
      <c r="N167" s="77">
        <v>8126</v>
      </c>
      <c r="O167" s="79" t="s">
        <v>64</v>
      </c>
      <c r="P167" s="74">
        <f t="shared" si="14"/>
        <v>0.81259999999999999</v>
      </c>
    </row>
    <row r="168" spans="2:16">
      <c r="B168" s="89">
        <v>35</v>
      </c>
      <c r="C168" s="79" t="s">
        <v>65</v>
      </c>
      <c r="D168" s="74">
        <f t="shared" si="12"/>
        <v>5</v>
      </c>
      <c r="E168" s="91">
        <v>1.17</v>
      </c>
      <c r="F168" s="92">
        <v>5.865E-4</v>
      </c>
      <c r="G168" s="88">
        <f t="shared" si="15"/>
        <v>1.1705865</v>
      </c>
      <c r="H168" s="77">
        <v>80.319999999999993</v>
      </c>
      <c r="I168" s="79" t="s">
        <v>66</v>
      </c>
      <c r="J168" s="76">
        <f t="shared" si="11"/>
        <v>80.319999999999993</v>
      </c>
      <c r="K168" s="77">
        <v>2.99</v>
      </c>
      <c r="L168" s="79" t="s">
        <v>66</v>
      </c>
      <c r="M168" s="76">
        <f t="shared" si="17"/>
        <v>2.99</v>
      </c>
      <c r="N168" s="77">
        <v>9016</v>
      </c>
      <c r="O168" s="79" t="s">
        <v>64</v>
      </c>
      <c r="P168" s="74">
        <f t="shared" si="14"/>
        <v>0.90159999999999996</v>
      </c>
    </row>
    <row r="169" spans="2:16">
      <c r="B169" s="89">
        <v>37.5</v>
      </c>
      <c r="C169" s="79" t="s">
        <v>65</v>
      </c>
      <c r="D169" s="74">
        <f t="shared" si="12"/>
        <v>5.3571428571428568</v>
      </c>
      <c r="E169" s="91">
        <v>1.105</v>
      </c>
      <c r="F169" s="92">
        <v>5.5150000000000002E-4</v>
      </c>
      <c r="G169" s="88">
        <f t="shared" si="15"/>
        <v>1.1055515</v>
      </c>
      <c r="H169" s="77">
        <v>90.08</v>
      </c>
      <c r="I169" s="79" t="s">
        <v>66</v>
      </c>
      <c r="J169" s="76">
        <f t="shared" si="11"/>
        <v>90.08</v>
      </c>
      <c r="K169" s="77">
        <v>3.3</v>
      </c>
      <c r="L169" s="79" t="s">
        <v>66</v>
      </c>
      <c r="M169" s="76">
        <f t="shared" si="17"/>
        <v>3.3</v>
      </c>
      <c r="N169" s="77">
        <v>9959</v>
      </c>
      <c r="O169" s="79" t="s">
        <v>64</v>
      </c>
      <c r="P169" s="74">
        <f t="shared" si="14"/>
        <v>0.99590000000000001</v>
      </c>
    </row>
    <row r="170" spans="2:16">
      <c r="B170" s="89">
        <v>40</v>
      </c>
      <c r="C170" s="79" t="s">
        <v>65</v>
      </c>
      <c r="D170" s="74">
        <f t="shared" si="12"/>
        <v>5.7142857142857144</v>
      </c>
      <c r="E170" s="91">
        <v>1.046</v>
      </c>
      <c r="F170" s="92">
        <v>5.2059999999999997E-4</v>
      </c>
      <c r="G170" s="88">
        <f t="shared" si="15"/>
        <v>1.0465206</v>
      </c>
      <c r="H170" s="77">
        <v>100.4</v>
      </c>
      <c r="I170" s="79" t="s">
        <v>66</v>
      </c>
      <c r="J170" s="76">
        <f t="shared" si="11"/>
        <v>100.4</v>
      </c>
      <c r="K170" s="77">
        <v>3.62</v>
      </c>
      <c r="L170" s="79" t="s">
        <v>66</v>
      </c>
      <c r="M170" s="76">
        <f t="shared" si="17"/>
        <v>3.62</v>
      </c>
      <c r="N170" s="77">
        <v>1.1000000000000001</v>
      </c>
      <c r="O170" s="78" t="s">
        <v>66</v>
      </c>
      <c r="P170" s="74">
        <f t="shared" ref="P165:P172" si="18">N170</f>
        <v>1.1000000000000001</v>
      </c>
    </row>
    <row r="171" spans="2:16">
      <c r="B171" s="89">
        <v>45</v>
      </c>
      <c r="C171" s="79" t="s">
        <v>65</v>
      </c>
      <c r="D171" s="74">
        <f t="shared" si="12"/>
        <v>6.4285714285714288</v>
      </c>
      <c r="E171" s="91">
        <v>0.94569999999999999</v>
      </c>
      <c r="F171" s="92">
        <v>4.685E-4</v>
      </c>
      <c r="G171" s="88">
        <f t="shared" si="15"/>
        <v>0.94616849999999997</v>
      </c>
      <c r="H171" s="77">
        <v>122.7</v>
      </c>
      <c r="I171" s="79" t="s">
        <v>66</v>
      </c>
      <c r="J171" s="76">
        <f t="shared" si="11"/>
        <v>122.7</v>
      </c>
      <c r="K171" s="77">
        <v>4.82</v>
      </c>
      <c r="L171" s="79" t="s">
        <v>66</v>
      </c>
      <c r="M171" s="76">
        <f t="shared" si="17"/>
        <v>4.82</v>
      </c>
      <c r="N171" s="77">
        <v>1.31</v>
      </c>
      <c r="O171" s="79" t="s">
        <v>66</v>
      </c>
      <c r="P171" s="74">
        <f t="shared" si="18"/>
        <v>1.31</v>
      </c>
    </row>
    <row r="172" spans="2:16">
      <c r="B172" s="89">
        <v>50</v>
      </c>
      <c r="C172" s="79" t="s">
        <v>65</v>
      </c>
      <c r="D172" s="74">
        <f t="shared" si="12"/>
        <v>7.1428571428571432</v>
      </c>
      <c r="E172" s="91">
        <v>0.86270000000000002</v>
      </c>
      <c r="F172" s="92">
        <v>4.2630000000000001E-4</v>
      </c>
      <c r="G172" s="88">
        <f t="shared" si="15"/>
        <v>0.86312630000000001</v>
      </c>
      <c r="H172" s="77">
        <v>147.27000000000001</v>
      </c>
      <c r="I172" s="79" t="s">
        <v>66</v>
      </c>
      <c r="J172" s="76">
        <f t="shared" si="11"/>
        <v>147.27000000000001</v>
      </c>
      <c r="K172" s="77">
        <v>5.95</v>
      </c>
      <c r="L172" s="79" t="s">
        <v>66</v>
      </c>
      <c r="M172" s="76">
        <f t="shared" si="17"/>
        <v>5.95</v>
      </c>
      <c r="N172" s="77">
        <v>1.55</v>
      </c>
      <c r="O172" s="79" t="s">
        <v>66</v>
      </c>
      <c r="P172" s="74">
        <f t="shared" si="18"/>
        <v>1.55</v>
      </c>
    </row>
    <row r="173" spans="2:16">
      <c r="B173" s="89">
        <v>55</v>
      </c>
      <c r="C173" s="79" t="s">
        <v>65</v>
      </c>
      <c r="D173" s="74">
        <f t="shared" si="12"/>
        <v>7.8571428571428568</v>
      </c>
      <c r="E173" s="91">
        <v>0.79339999999999999</v>
      </c>
      <c r="F173" s="92">
        <v>3.9140000000000003E-4</v>
      </c>
      <c r="G173" s="88">
        <f t="shared" si="15"/>
        <v>0.79379140000000004</v>
      </c>
      <c r="H173" s="77">
        <v>174.09</v>
      </c>
      <c r="I173" s="79" t="s">
        <v>66</v>
      </c>
      <c r="J173" s="76">
        <f t="shared" si="11"/>
        <v>174.09</v>
      </c>
      <c r="K173" s="77">
        <v>7.07</v>
      </c>
      <c r="L173" s="79" t="s">
        <v>66</v>
      </c>
      <c r="M173" s="76">
        <f t="shared" si="17"/>
        <v>7.07</v>
      </c>
      <c r="N173" s="77">
        <v>1.8</v>
      </c>
      <c r="O173" s="79" t="s">
        <v>66</v>
      </c>
      <c r="P173" s="74">
        <f t="shared" ref="P173:P176" si="19">N173</f>
        <v>1.8</v>
      </c>
    </row>
    <row r="174" spans="2:16">
      <c r="B174" s="89">
        <v>60</v>
      </c>
      <c r="C174" s="79" t="s">
        <v>65</v>
      </c>
      <c r="D174" s="74">
        <f t="shared" si="12"/>
        <v>8.5714285714285712</v>
      </c>
      <c r="E174" s="91">
        <v>0.7349</v>
      </c>
      <c r="F174" s="92">
        <v>3.6200000000000002E-4</v>
      </c>
      <c r="G174" s="88">
        <f t="shared" si="15"/>
        <v>0.73526199999999997</v>
      </c>
      <c r="H174" s="77">
        <v>203.15</v>
      </c>
      <c r="I174" s="79" t="s">
        <v>66</v>
      </c>
      <c r="J174" s="76">
        <f t="shared" ref="J174:J183" si="20">H174</f>
        <v>203.15</v>
      </c>
      <c r="K174" s="77">
        <v>8.1999999999999993</v>
      </c>
      <c r="L174" s="79" t="s">
        <v>66</v>
      </c>
      <c r="M174" s="76">
        <f t="shared" si="17"/>
        <v>8.1999999999999993</v>
      </c>
      <c r="N174" s="77">
        <v>2.08</v>
      </c>
      <c r="O174" s="79" t="s">
        <v>66</v>
      </c>
      <c r="P174" s="74">
        <f t="shared" si="19"/>
        <v>2.08</v>
      </c>
    </row>
    <row r="175" spans="2:16">
      <c r="B175" s="89">
        <v>65</v>
      </c>
      <c r="C175" s="79" t="s">
        <v>65</v>
      </c>
      <c r="D175" s="74">
        <f t="shared" si="12"/>
        <v>9.2857142857142865</v>
      </c>
      <c r="E175" s="91">
        <v>0.68500000000000005</v>
      </c>
      <c r="F175" s="92">
        <v>3.368E-4</v>
      </c>
      <c r="G175" s="88">
        <f t="shared" si="15"/>
        <v>0.68533680000000008</v>
      </c>
      <c r="H175" s="77">
        <v>234.42</v>
      </c>
      <c r="I175" s="79" t="s">
        <v>66</v>
      </c>
      <c r="J175" s="76">
        <f t="shared" si="20"/>
        <v>234.42</v>
      </c>
      <c r="K175" s="77">
        <v>9.33</v>
      </c>
      <c r="L175" s="79" t="s">
        <v>66</v>
      </c>
      <c r="M175" s="76">
        <f t="shared" si="17"/>
        <v>9.33</v>
      </c>
      <c r="N175" s="77">
        <v>2.38</v>
      </c>
      <c r="O175" s="79" t="s">
        <v>66</v>
      </c>
      <c r="P175" s="76">
        <f t="shared" si="19"/>
        <v>2.38</v>
      </c>
    </row>
    <row r="176" spans="2:16">
      <c r="B176" s="89">
        <v>70</v>
      </c>
      <c r="C176" s="79" t="s">
        <v>65</v>
      </c>
      <c r="D176" s="74">
        <f t="shared" si="12"/>
        <v>10</v>
      </c>
      <c r="E176" s="91">
        <v>0.6421</v>
      </c>
      <c r="F176" s="92">
        <v>3.1510000000000002E-4</v>
      </c>
      <c r="G176" s="88">
        <f t="shared" si="15"/>
        <v>0.64241510000000002</v>
      </c>
      <c r="H176" s="77">
        <v>267.87</v>
      </c>
      <c r="I176" s="79" t="s">
        <v>66</v>
      </c>
      <c r="J176" s="76">
        <f t="shared" si="20"/>
        <v>267.87</v>
      </c>
      <c r="K176" s="77">
        <v>10.49</v>
      </c>
      <c r="L176" s="79" t="s">
        <v>66</v>
      </c>
      <c r="M176" s="76">
        <f t="shared" si="17"/>
        <v>10.49</v>
      </c>
      <c r="N176" s="77">
        <v>2.71</v>
      </c>
      <c r="O176" s="79" t="s">
        <v>66</v>
      </c>
      <c r="P176" s="76">
        <f t="shared" si="19"/>
        <v>2.71</v>
      </c>
    </row>
    <row r="177" spans="1:16">
      <c r="A177" s="4"/>
      <c r="B177" s="89">
        <v>80</v>
      </c>
      <c r="C177" s="79" t="s">
        <v>65</v>
      </c>
      <c r="D177" s="74">
        <f t="shared" si="12"/>
        <v>11.428571428571429</v>
      </c>
      <c r="E177" s="91">
        <v>0.5726</v>
      </c>
      <c r="F177" s="92">
        <v>2.7940000000000002E-4</v>
      </c>
      <c r="G177" s="88">
        <f t="shared" si="15"/>
        <v>0.57287940000000004</v>
      </c>
      <c r="H177" s="77">
        <v>341.07</v>
      </c>
      <c r="I177" s="79" t="s">
        <v>66</v>
      </c>
      <c r="J177" s="76">
        <f t="shared" si="20"/>
        <v>341.07</v>
      </c>
      <c r="K177" s="77">
        <v>14.77</v>
      </c>
      <c r="L177" s="79" t="s">
        <v>66</v>
      </c>
      <c r="M177" s="76">
        <f t="shared" si="17"/>
        <v>14.77</v>
      </c>
      <c r="N177" s="77">
        <v>3.41</v>
      </c>
      <c r="O177" s="79" t="s">
        <v>66</v>
      </c>
      <c r="P177" s="76">
        <f t="shared" ref="P177:P179" si="21">N177</f>
        <v>3.41</v>
      </c>
    </row>
    <row r="178" spans="1:16">
      <c r="B178" s="77">
        <v>90</v>
      </c>
      <c r="C178" s="79" t="s">
        <v>65</v>
      </c>
      <c r="D178" s="74">
        <f t="shared" si="12"/>
        <v>12.857142857142858</v>
      </c>
      <c r="E178" s="91">
        <v>0.51900000000000002</v>
      </c>
      <c r="F178" s="92">
        <v>2.5119999999999998E-4</v>
      </c>
      <c r="G178" s="88">
        <f t="shared" si="15"/>
        <v>0.51925120000000002</v>
      </c>
      <c r="H178" s="77">
        <v>422.48</v>
      </c>
      <c r="I178" s="79" t="s">
        <v>66</v>
      </c>
      <c r="J178" s="76">
        <f t="shared" si="20"/>
        <v>422.48</v>
      </c>
      <c r="K178" s="77">
        <v>18.77</v>
      </c>
      <c r="L178" s="79" t="s">
        <v>66</v>
      </c>
      <c r="M178" s="76">
        <f t="shared" si="17"/>
        <v>18.77</v>
      </c>
      <c r="N178" s="77">
        <v>4.1900000000000004</v>
      </c>
      <c r="O178" s="79" t="s">
        <v>66</v>
      </c>
      <c r="P178" s="76">
        <f t="shared" si="21"/>
        <v>4.1900000000000004</v>
      </c>
    </row>
    <row r="179" spans="1:16">
      <c r="B179" s="89">
        <v>100</v>
      </c>
      <c r="C179" s="90" t="s">
        <v>65</v>
      </c>
      <c r="D179" s="74">
        <f t="shared" si="12"/>
        <v>14.285714285714286</v>
      </c>
      <c r="E179" s="91">
        <v>0.47660000000000002</v>
      </c>
      <c r="F179" s="92">
        <v>2.284E-4</v>
      </c>
      <c r="G179" s="88">
        <f t="shared" si="15"/>
        <v>0.47682840000000004</v>
      </c>
      <c r="H179" s="77">
        <v>511.72</v>
      </c>
      <c r="I179" s="79" t="s">
        <v>66</v>
      </c>
      <c r="J179" s="76">
        <f t="shared" si="20"/>
        <v>511.72</v>
      </c>
      <c r="K179" s="77">
        <v>22.66</v>
      </c>
      <c r="L179" s="79" t="s">
        <v>66</v>
      </c>
      <c r="M179" s="76">
        <f t="shared" si="17"/>
        <v>22.66</v>
      </c>
      <c r="N179" s="77">
        <v>5.05</v>
      </c>
      <c r="O179" s="79" t="s">
        <v>66</v>
      </c>
      <c r="P179" s="76">
        <f t="shared" si="21"/>
        <v>5.05</v>
      </c>
    </row>
    <row r="180" spans="1:16">
      <c r="B180" s="89">
        <v>110</v>
      </c>
      <c r="C180" s="90" t="s">
        <v>65</v>
      </c>
      <c r="D180" s="74">
        <f t="shared" si="12"/>
        <v>15.714285714285714</v>
      </c>
      <c r="E180" s="91">
        <v>0.44230000000000003</v>
      </c>
      <c r="F180" s="92">
        <v>2.096E-4</v>
      </c>
      <c r="G180" s="88">
        <f t="shared" si="15"/>
        <v>0.4425096</v>
      </c>
      <c r="H180" s="77">
        <v>608.37</v>
      </c>
      <c r="I180" s="79" t="s">
        <v>66</v>
      </c>
      <c r="J180" s="76">
        <f t="shared" si="20"/>
        <v>608.37</v>
      </c>
      <c r="K180" s="77">
        <v>26.52</v>
      </c>
      <c r="L180" s="79" t="s">
        <v>66</v>
      </c>
      <c r="M180" s="76">
        <f t="shared" si="17"/>
        <v>26.52</v>
      </c>
      <c r="N180" s="77">
        <v>5.98</v>
      </c>
      <c r="O180" s="79" t="s">
        <v>66</v>
      </c>
      <c r="P180" s="76">
        <f t="shared" ref="P180:P214" si="22">N180</f>
        <v>5.98</v>
      </c>
    </row>
    <row r="181" spans="1:16">
      <c r="B181" s="89">
        <v>120</v>
      </c>
      <c r="C181" s="90" t="s">
        <v>65</v>
      </c>
      <c r="D181" s="74">
        <f t="shared" si="12"/>
        <v>17.142857142857142</v>
      </c>
      <c r="E181" s="91">
        <v>0.41389999999999999</v>
      </c>
      <c r="F181" s="92">
        <v>1.9369999999999999E-4</v>
      </c>
      <c r="G181" s="88">
        <f t="shared" si="15"/>
        <v>0.41409370000000001</v>
      </c>
      <c r="H181" s="77">
        <v>712.08</v>
      </c>
      <c r="I181" s="79" t="s">
        <v>66</v>
      </c>
      <c r="J181" s="76">
        <f t="shared" si="20"/>
        <v>712.08</v>
      </c>
      <c r="K181" s="77">
        <v>30.35</v>
      </c>
      <c r="L181" s="79" t="s">
        <v>66</v>
      </c>
      <c r="M181" s="76">
        <f t="shared" si="17"/>
        <v>30.35</v>
      </c>
      <c r="N181" s="77">
        <v>6.97</v>
      </c>
      <c r="O181" s="79" t="s">
        <v>66</v>
      </c>
      <c r="P181" s="76">
        <f t="shared" si="22"/>
        <v>6.97</v>
      </c>
    </row>
    <row r="182" spans="1:16">
      <c r="B182" s="89">
        <v>130</v>
      </c>
      <c r="C182" s="90" t="s">
        <v>65</v>
      </c>
      <c r="D182" s="74">
        <f t="shared" si="12"/>
        <v>18.571428571428573</v>
      </c>
      <c r="E182" s="91">
        <v>0.38979999999999998</v>
      </c>
      <c r="F182" s="92">
        <v>1.8019999999999999E-4</v>
      </c>
      <c r="G182" s="88">
        <f t="shared" si="15"/>
        <v>0.3899802</v>
      </c>
      <c r="H182" s="77">
        <v>822.56</v>
      </c>
      <c r="I182" s="79" t="s">
        <v>66</v>
      </c>
      <c r="J182" s="76">
        <f t="shared" si="20"/>
        <v>822.56</v>
      </c>
      <c r="K182" s="77">
        <v>34.19</v>
      </c>
      <c r="L182" s="79" t="s">
        <v>66</v>
      </c>
      <c r="M182" s="76">
        <f t="shared" si="17"/>
        <v>34.19</v>
      </c>
      <c r="N182" s="77">
        <v>8.02</v>
      </c>
      <c r="O182" s="79" t="s">
        <v>66</v>
      </c>
      <c r="P182" s="76">
        <f t="shared" si="22"/>
        <v>8.02</v>
      </c>
    </row>
    <row r="183" spans="1:16">
      <c r="B183" s="89">
        <v>140</v>
      </c>
      <c r="C183" s="90" t="s">
        <v>65</v>
      </c>
      <c r="D183" s="74">
        <f t="shared" si="12"/>
        <v>20</v>
      </c>
      <c r="E183" s="91">
        <v>0.36890000000000001</v>
      </c>
      <c r="F183" s="92">
        <v>1.685E-4</v>
      </c>
      <c r="G183" s="88">
        <f t="shared" si="15"/>
        <v>0.36906850000000002</v>
      </c>
      <c r="H183" s="77">
        <v>939.58</v>
      </c>
      <c r="I183" s="79" t="s">
        <v>66</v>
      </c>
      <c r="J183" s="76">
        <f t="shared" si="20"/>
        <v>939.58</v>
      </c>
      <c r="K183" s="77">
        <v>38.049999999999997</v>
      </c>
      <c r="L183" s="79" t="s">
        <v>66</v>
      </c>
      <c r="M183" s="76">
        <f t="shared" si="17"/>
        <v>38.049999999999997</v>
      </c>
      <c r="N183" s="77">
        <v>9.1300000000000008</v>
      </c>
      <c r="O183" s="79" t="s">
        <v>66</v>
      </c>
      <c r="P183" s="76">
        <f t="shared" si="22"/>
        <v>9.1300000000000008</v>
      </c>
    </row>
    <row r="184" spans="1:16">
      <c r="B184" s="89">
        <v>150</v>
      </c>
      <c r="C184" s="90" t="s">
        <v>65</v>
      </c>
      <c r="D184" s="74">
        <f t="shared" si="12"/>
        <v>21.428571428571427</v>
      </c>
      <c r="E184" s="91">
        <v>0.35039999999999999</v>
      </c>
      <c r="F184" s="92">
        <v>1.582E-4</v>
      </c>
      <c r="G184" s="88">
        <f t="shared" si="15"/>
        <v>0.35055819999999999</v>
      </c>
      <c r="H184" s="77">
        <v>1.06</v>
      </c>
      <c r="I184" s="78" t="s">
        <v>12</v>
      </c>
      <c r="J184" s="76">
        <f t="shared" ref="J180:J186" si="23">H184*1000</f>
        <v>1060</v>
      </c>
      <c r="K184" s="77">
        <v>41.92</v>
      </c>
      <c r="L184" s="79" t="s">
        <v>66</v>
      </c>
      <c r="M184" s="76">
        <f t="shared" si="17"/>
        <v>41.92</v>
      </c>
      <c r="N184" s="77">
        <v>10.3</v>
      </c>
      <c r="O184" s="79" t="s">
        <v>66</v>
      </c>
      <c r="P184" s="76">
        <f t="shared" si="22"/>
        <v>10.3</v>
      </c>
    </row>
    <row r="185" spans="1:16">
      <c r="B185" s="89">
        <v>160</v>
      </c>
      <c r="C185" s="90" t="s">
        <v>65</v>
      </c>
      <c r="D185" s="74">
        <f t="shared" si="12"/>
        <v>22.857142857142858</v>
      </c>
      <c r="E185" s="91">
        <v>0.33360000000000001</v>
      </c>
      <c r="F185" s="92">
        <v>1.4919999999999999E-4</v>
      </c>
      <c r="G185" s="88">
        <f t="shared" si="15"/>
        <v>0.33374920000000002</v>
      </c>
      <c r="H185" s="77">
        <v>1.19</v>
      </c>
      <c r="I185" s="79" t="s">
        <v>12</v>
      </c>
      <c r="J185" s="76">
        <f t="shared" si="23"/>
        <v>1190</v>
      </c>
      <c r="K185" s="77">
        <v>45.84</v>
      </c>
      <c r="L185" s="79" t="s">
        <v>66</v>
      </c>
      <c r="M185" s="76">
        <f t="shared" si="17"/>
        <v>45.84</v>
      </c>
      <c r="N185" s="77">
        <v>11.53</v>
      </c>
      <c r="O185" s="79" t="s">
        <v>66</v>
      </c>
      <c r="P185" s="76">
        <f t="shared" si="22"/>
        <v>11.53</v>
      </c>
    </row>
    <row r="186" spans="1:16">
      <c r="B186" s="89">
        <v>170</v>
      </c>
      <c r="C186" s="90" t="s">
        <v>65</v>
      </c>
      <c r="D186" s="74">
        <f t="shared" si="12"/>
        <v>24.285714285714285</v>
      </c>
      <c r="E186" s="91">
        <v>0.31809999999999999</v>
      </c>
      <c r="F186" s="92">
        <v>1.4129999999999999E-4</v>
      </c>
      <c r="G186" s="88">
        <f t="shared" si="15"/>
        <v>0.3182413</v>
      </c>
      <c r="H186" s="77">
        <v>1.33</v>
      </c>
      <c r="I186" s="79" t="s">
        <v>12</v>
      </c>
      <c r="J186" s="76">
        <f t="shared" si="23"/>
        <v>1330</v>
      </c>
      <c r="K186" s="77">
        <v>49.79</v>
      </c>
      <c r="L186" s="79" t="s">
        <v>66</v>
      </c>
      <c r="M186" s="76">
        <f t="shared" si="17"/>
        <v>49.79</v>
      </c>
      <c r="N186" s="77">
        <v>12.81</v>
      </c>
      <c r="O186" s="79" t="s">
        <v>66</v>
      </c>
      <c r="P186" s="76">
        <f t="shared" si="22"/>
        <v>12.81</v>
      </c>
    </row>
    <row r="187" spans="1:16">
      <c r="B187" s="89">
        <v>180</v>
      </c>
      <c r="C187" s="90" t="s">
        <v>65</v>
      </c>
      <c r="D187" s="74">
        <f t="shared" si="12"/>
        <v>25.714285714285715</v>
      </c>
      <c r="E187" s="91">
        <v>0.30349999999999999</v>
      </c>
      <c r="F187" s="92">
        <v>1.3410000000000001E-4</v>
      </c>
      <c r="G187" s="88">
        <f t="shared" si="15"/>
        <v>0.30363410000000002</v>
      </c>
      <c r="H187" s="77">
        <v>1.47</v>
      </c>
      <c r="I187" s="79" t="s">
        <v>12</v>
      </c>
      <c r="J187" s="76">
        <f t="shared" ref="J187:J191" si="24">H187*1000</f>
        <v>1470</v>
      </c>
      <c r="K187" s="77">
        <v>53.81</v>
      </c>
      <c r="L187" s="79" t="s">
        <v>66</v>
      </c>
      <c r="M187" s="76">
        <f t="shared" si="17"/>
        <v>53.81</v>
      </c>
      <c r="N187" s="77">
        <v>14.15</v>
      </c>
      <c r="O187" s="79" t="s">
        <v>66</v>
      </c>
      <c r="P187" s="76">
        <f t="shared" si="22"/>
        <v>14.15</v>
      </c>
    </row>
    <row r="188" spans="1:16">
      <c r="B188" s="89">
        <v>200</v>
      </c>
      <c r="C188" s="90" t="s">
        <v>65</v>
      </c>
      <c r="D188" s="74">
        <f t="shared" si="12"/>
        <v>28.571428571428573</v>
      </c>
      <c r="E188" s="91">
        <v>0.27600000000000002</v>
      </c>
      <c r="F188" s="92">
        <v>1.219E-4</v>
      </c>
      <c r="G188" s="88">
        <f t="shared" si="15"/>
        <v>0.27612190000000003</v>
      </c>
      <c r="H188" s="77">
        <v>1.78</v>
      </c>
      <c r="I188" s="79" t="s">
        <v>12</v>
      </c>
      <c r="J188" s="76">
        <f t="shared" si="24"/>
        <v>1780</v>
      </c>
      <c r="K188" s="77">
        <v>69.27</v>
      </c>
      <c r="L188" s="79" t="s">
        <v>66</v>
      </c>
      <c r="M188" s="76">
        <f t="shared" si="17"/>
        <v>69.27</v>
      </c>
      <c r="N188" s="77">
        <v>17.010000000000002</v>
      </c>
      <c r="O188" s="79" t="s">
        <v>66</v>
      </c>
      <c r="P188" s="76">
        <f t="shared" si="22"/>
        <v>17.010000000000002</v>
      </c>
    </row>
    <row r="189" spans="1:16">
      <c r="B189" s="89">
        <v>225</v>
      </c>
      <c r="C189" s="90" t="s">
        <v>65</v>
      </c>
      <c r="D189" s="74">
        <f t="shared" si="12"/>
        <v>32.142857142857146</v>
      </c>
      <c r="E189" s="91">
        <v>0.24829999999999999</v>
      </c>
      <c r="F189" s="92">
        <v>1.0950000000000001E-4</v>
      </c>
      <c r="G189" s="88">
        <f t="shared" si="15"/>
        <v>0.24840950000000001</v>
      </c>
      <c r="H189" s="77">
        <v>2.2000000000000002</v>
      </c>
      <c r="I189" s="79" t="s">
        <v>12</v>
      </c>
      <c r="J189" s="76">
        <f t="shared" si="24"/>
        <v>2200</v>
      </c>
      <c r="K189" s="77">
        <v>91.8</v>
      </c>
      <c r="L189" s="79" t="s">
        <v>66</v>
      </c>
      <c r="M189" s="76">
        <f t="shared" si="17"/>
        <v>91.8</v>
      </c>
      <c r="N189" s="77">
        <v>20.94</v>
      </c>
      <c r="O189" s="79" t="s">
        <v>66</v>
      </c>
      <c r="P189" s="76">
        <f t="shared" si="22"/>
        <v>20.94</v>
      </c>
    </row>
    <row r="190" spans="1:16">
      <c r="B190" s="89">
        <v>250</v>
      </c>
      <c r="C190" s="90" t="s">
        <v>65</v>
      </c>
      <c r="D190" s="74">
        <f t="shared" si="12"/>
        <v>35.714285714285715</v>
      </c>
      <c r="E190" s="91">
        <v>0.2278</v>
      </c>
      <c r="F190" s="92">
        <v>9.9450000000000005E-5</v>
      </c>
      <c r="G190" s="88">
        <f t="shared" si="15"/>
        <v>0.22789945</v>
      </c>
      <c r="H190" s="77">
        <v>2.67</v>
      </c>
      <c r="I190" s="79" t="s">
        <v>12</v>
      </c>
      <c r="J190" s="76">
        <f t="shared" si="24"/>
        <v>2670</v>
      </c>
      <c r="K190" s="77">
        <v>113.26</v>
      </c>
      <c r="L190" s="79" t="s">
        <v>66</v>
      </c>
      <c r="M190" s="76">
        <f t="shared" si="17"/>
        <v>113.26</v>
      </c>
      <c r="N190" s="77">
        <v>25.25</v>
      </c>
      <c r="O190" s="79" t="s">
        <v>66</v>
      </c>
      <c r="P190" s="76">
        <f t="shared" si="22"/>
        <v>25.25</v>
      </c>
    </row>
    <row r="191" spans="1:16">
      <c r="B191" s="89">
        <v>275</v>
      </c>
      <c r="C191" s="90" t="s">
        <v>65</v>
      </c>
      <c r="D191" s="74">
        <f t="shared" ref="D191:D204" si="25">B191/$C$5</f>
        <v>39.285714285714285</v>
      </c>
      <c r="E191" s="91">
        <v>0.2107</v>
      </c>
      <c r="F191" s="92">
        <v>9.1169999999999996E-5</v>
      </c>
      <c r="G191" s="88">
        <f t="shared" si="15"/>
        <v>0.21079117</v>
      </c>
      <c r="H191" s="77">
        <v>3.18</v>
      </c>
      <c r="I191" s="79" t="s">
        <v>12</v>
      </c>
      <c r="J191" s="76">
        <f t="shared" si="24"/>
        <v>3180</v>
      </c>
      <c r="K191" s="77">
        <v>134.22</v>
      </c>
      <c r="L191" s="79" t="s">
        <v>66</v>
      </c>
      <c r="M191" s="76">
        <f t="shared" si="17"/>
        <v>134.22</v>
      </c>
      <c r="N191" s="77">
        <v>29.91</v>
      </c>
      <c r="O191" s="79" t="s">
        <v>66</v>
      </c>
      <c r="P191" s="76">
        <f t="shared" si="22"/>
        <v>29.91</v>
      </c>
    </row>
    <row r="192" spans="1:16">
      <c r="B192" s="89">
        <v>300</v>
      </c>
      <c r="C192" s="90" t="s">
        <v>65</v>
      </c>
      <c r="D192" s="74">
        <f t="shared" si="25"/>
        <v>42.857142857142854</v>
      </c>
      <c r="E192" s="91">
        <v>0.1963</v>
      </c>
      <c r="F192" s="92">
        <v>8.4209999999999995E-5</v>
      </c>
      <c r="G192" s="88">
        <f t="shared" si="15"/>
        <v>0.19638421</v>
      </c>
      <c r="H192" s="77">
        <v>3.72</v>
      </c>
      <c r="I192" s="79" t="s">
        <v>12</v>
      </c>
      <c r="J192" s="80">
        <f t="shared" ref="J192:J228" si="26">H192*1000</f>
        <v>3720</v>
      </c>
      <c r="K192" s="77">
        <v>155.05000000000001</v>
      </c>
      <c r="L192" s="79" t="s">
        <v>66</v>
      </c>
      <c r="M192" s="76">
        <f t="shared" si="17"/>
        <v>155.05000000000001</v>
      </c>
      <c r="N192" s="77">
        <v>34.93</v>
      </c>
      <c r="O192" s="79" t="s">
        <v>66</v>
      </c>
      <c r="P192" s="76">
        <f t="shared" si="22"/>
        <v>34.93</v>
      </c>
    </row>
    <row r="193" spans="2:16">
      <c r="B193" s="89">
        <v>325</v>
      </c>
      <c r="C193" s="90" t="s">
        <v>65</v>
      </c>
      <c r="D193" s="74">
        <f t="shared" si="25"/>
        <v>46.428571428571431</v>
      </c>
      <c r="E193" s="91">
        <v>0.184</v>
      </c>
      <c r="F193" s="92">
        <v>7.8269999999999994E-5</v>
      </c>
      <c r="G193" s="88">
        <f t="shared" si="15"/>
        <v>0.18407826999999999</v>
      </c>
      <c r="H193" s="77">
        <v>4.3</v>
      </c>
      <c r="I193" s="79" t="s">
        <v>12</v>
      </c>
      <c r="J193" s="80">
        <f t="shared" si="26"/>
        <v>4300</v>
      </c>
      <c r="K193" s="77">
        <v>175.91</v>
      </c>
      <c r="L193" s="79" t="s">
        <v>66</v>
      </c>
      <c r="M193" s="76">
        <f t="shared" si="17"/>
        <v>175.91</v>
      </c>
      <c r="N193" s="77">
        <v>40.270000000000003</v>
      </c>
      <c r="O193" s="79" t="s">
        <v>66</v>
      </c>
      <c r="P193" s="76">
        <f t="shared" si="22"/>
        <v>40.270000000000003</v>
      </c>
    </row>
    <row r="194" spans="2:16">
      <c r="B194" s="89">
        <v>350</v>
      </c>
      <c r="C194" s="90" t="s">
        <v>65</v>
      </c>
      <c r="D194" s="74">
        <f t="shared" si="25"/>
        <v>50</v>
      </c>
      <c r="E194" s="91">
        <v>0.17330000000000001</v>
      </c>
      <c r="F194" s="92">
        <v>7.3150000000000003E-5</v>
      </c>
      <c r="G194" s="88">
        <f t="shared" si="15"/>
        <v>0.17337315</v>
      </c>
      <c r="H194" s="77">
        <v>4.93</v>
      </c>
      <c r="I194" s="79" t="s">
        <v>12</v>
      </c>
      <c r="J194" s="80">
        <f t="shared" si="26"/>
        <v>4930</v>
      </c>
      <c r="K194" s="77">
        <v>196.9</v>
      </c>
      <c r="L194" s="79" t="s">
        <v>66</v>
      </c>
      <c r="M194" s="76">
        <f t="shared" si="17"/>
        <v>196.9</v>
      </c>
      <c r="N194" s="77">
        <v>45.95</v>
      </c>
      <c r="O194" s="79" t="s">
        <v>66</v>
      </c>
      <c r="P194" s="76">
        <f t="shared" si="22"/>
        <v>45.95</v>
      </c>
    </row>
    <row r="195" spans="2:16">
      <c r="B195" s="89">
        <v>375</v>
      </c>
      <c r="C195" s="90" t="s">
        <v>65</v>
      </c>
      <c r="D195" s="74">
        <f t="shared" si="25"/>
        <v>53.571428571428569</v>
      </c>
      <c r="E195" s="91">
        <v>0.16400000000000001</v>
      </c>
      <c r="F195" s="92">
        <v>6.868E-5</v>
      </c>
      <c r="G195" s="88">
        <f t="shared" si="15"/>
        <v>0.16406867999999999</v>
      </c>
      <c r="H195" s="77">
        <v>5.58</v>
      </c>
      <c r="I195" s="79" t="s">
        <v>12</v>
      </c>
      <c r="J195" s="80">
        <f t="shared" si="26"/>
        <v>5580</v>
      </c>
      <c r="K195" s="77">
        <v>218.08</v>
      </c>
      <c r="L195" s="79" t="s">
        <v>66</v>
      </c>
      <c r="M195" s="76">
        <f t="shared" si="17"/>
        <v>218.08</v>
      </c>
      <c r="N195" s="77">
        <v>51.94</v>
      </c>
      <c r="O195" s="79" t="s">
        <v>66</v>
      </c>
      <c r="P195" s="76">
        <f t="shared" si="22"/>
        <v>51.94</v>
      </c>
    </row>
    <row r="196" spans="2:16">
      <c r="B196" s="89">
        <v>400</v>
      </c>
      <c r="C196" s="90" t="s">
        <v>65</v>
      </c>
      <c r="D196" s="74">
        <f t="shared" si="25"/>
        <v>57.142857142857146</v>
      </c>
      <c r="E196" s="91">
        <v>0.15570000000000001</v>
      </c>
      <c r="F196" s="92">
        <v>6.4739999999999993E-5</v>
      </c>
      <c r="G196" s="88">
        <f t="shared" si="15"/>
        <v>0.15576474000000001</v>
      </c>
      <c r="H196" s="77">
        <v>6.28</v>
      </c>
      <c r="I196" s="79" t="s">
        <v>12</v>
      </c>
      <c r="J196" s="80">
        <f t="shared" si="26"/>
        <v>6280</v>
      </c>
      <c r="K196" s="77">
        <v>239.47</v>
      </c>
      <c r="L196" s="79" t="s">
        <v>66</v>
      </c>
      <c r="M196" s="76">
        <f t="shared" si="17"/>
        <v>239.47</v>
      </c>
      <c r="N196" s="77">
        <v>58.24</v>
      </c>
      <c r="O196" s="79" t="s">
        <v>66</v>
      </c>
      <c r="P196" s="76">
        <f t="shared" si="22"/>
        <v>58.24</v>
      </c>
    </row>
    <row r="197" spans="2:16">
      <c r="B197" s="89">
        <v>450</v>
      </c>
      <c r="C197" s="90" t="s">
        <v>65</v>
      </c>
      <c r="D197" s="74">
        <f t="shared" si="25"/>
        <v>64.285714285714292</v>
      </c>
      <c r="E197" s="91">
        <v>0.14180000000000001</v>
      </c>
      <c r="F197" s="92">
        <v>5.8119999999999999E-5</v>
      </c>
      <c r="G197" s="88">
        <f t="shared" si="15"/>
        <v>0.14185812</v>
      </c>
      <c r="H197" s="77">
        <v>7.77</v>
      </c>
      <c r="I197" s="79" t="s">
        <v>12</v>
      </c>
      <c r="J197" s="80">
        <f t="shared" si="26"/>
        <v>7770</v>
      </c>
      <c r="K197" s="77">
        <v>319.88</v>
      </c>
      <c r="L197" s="79" t="s">
        <v>66</v>
      </c>
      <c r="M197" s="76">
        <f t="shared" si="17"/>
        <v>319.88</v>
      </c>
      <c r="N197" s="77">
        <v>71.760000000000005</v>
      </c>
      <c r="O197" s="79" t="s">
        <v>66</v>
      </c>
      <c r="P197" s="76">
        <f t="shared" si="22"/>
        <v>71.760000000000005</v>
      </c>
    </row>
    <row r="198" spans="2:16">
      <c r="B198" s="89">
        <v>500</v>
      </c>
      <c r="C198" s="90" t="s">
        <v>65</v>
      </c>
      <c r="D198" s="74">
        <f t="shared" si="25"/>
        <v>71.428571428571431</v>
      </c>
      <c r="E198" s="91">
        <v>0.13059999999999999</v>
      </c>
      <c r="F198" s="92">
        <v>5.2769999999999998E-5</v>
      </c>
      <c r="G198" s="88">
        <f t="shared" si="15"/>
        <v>0.13065277</v>
      </c>
      <c r="H198" s="77">
        <v>9.4</v>
      </c>
      <c r="I198" s="79" t="s">
        <v>12</v>
      </c>
      <c r="J198" s="80">
        <f t="shared" si="26"/>
        <v>9400</v>
      </c>
      <c r="K198" s="77">
        <v>394.98</v>
      </c>
      <c r="L198" s="79" t="s">
        <v>66</v>
      </c>
      <c r="M198" s="76">
        <f t="shared" si="17"/>
        <v>394.98</v>
      </c>
      <c r="N198" s="77">
        <v>86.44</v>
      </c>
      <c r="O198" s="79" t="s">
        <v>66</v>
      </c>
      <c r="P198" s="76">
        <f t="shared" si="22"/>
        <v>86.44</v>
      </c>
    </row>
    <row r="199" spans="2:16">
      <c r="B199" s="89">
        <v>550</v>
      </c>
      <c r="C199" s="90" t="s">
        <v>65</v>
      </c>
      <c r="D199" s="74">
        <f t="shared" si="25"/>
        <v>78.571428571428569</v>
      </c>
      <c r="E199" s="91">
        <v>0.1212</v>
      </c>
      <c r="F199" s="92">
        <v>4.8359999999999998E-5</v>
      </c>
      <c r="G199" s="88">
        <f t="shared" si="15"/>
        <v>0.12124836</v>
      </c>
      <c r="H199" s="77">
        <v>11.17</v>
      </c>
      <c r="I199" s="79" t="s">
        <v>12</v>
      </c>
      <c r="J199" s="80">
        <f t="shared" si="26"/>
        <v>11170</v>
      </c>
      <c r="K199" s="77">
        <v>467.82</v>
      </c>
      <c r="L199" s="79" t="s">
        <v>66</v>
      </c>
      <c r="M199" s="76">
        <f t="shared" si="17"/>
        <v>467.82</v>
      </c>
      <c r="N199" s="77">
        <v>102.23</v>
      </c>
      <c r="O199" s="79" t="s">
        <v>66</v>
      </c>
      <c r="P199" s="76">
        <f t="shared" si="22"/>
        <v>102.23</v>
      </c>
    </row>
    <row r="200" spans="2:16">
      <c r="B200" s="89">
        <v>600</v>
      </c>
      <c r="C200" s="90" t="s">
        <v>65</v>
      </c>
      <c r="D200" s="74">
        <f t="shared" si="25"/>
        <v>85.714285714285708</v>
      </c>
      <c r="E200" s="91">
        <v>0.1134</v>
      </c>
      <c r="F200" s="92">
        <v>4.4650000000000001E-5</v>
      </c>
      <c r="G200" s="88">
        <f t="shared" si="15"/>
        <v>0.11344464999999999</v>
      </c>
      <c r="H200" s="77">
        <v>13.06</v>
      </c>
      <c r="I200" s="79" t="s">
        <v>12</v>
      </c>
      <c r="J200" s="80">
        <f t="shared" si="26"/>
        <v>13060</v>
      </c>
      <c r="K200" s="77">
        <v>539.72</v>
      </c>
      <c r="L200" s="79" t="s">
        <v>66</v>
      </c>
      <c r="M200" s="76">
        <f t="shared" si="17"/>
        <v>539.72</v>
      </c>
      <c r="N200" s="77">
        <v>119.1</v>
      </c>
      <c r="O200" s="79" t="s">
        <v>66</v>
      </c>
      <c r="P200" s="76">
        <f t="shared" si="22"/>
        <v>119.1</v>
      </c>
    </row>
    <row r="201" spans="2:16">
      <c r="B201" s="89">
        <v>650</v>
      </c>
      <c r="C201" s="90" t="s">
        <v>65</v>
      </c>
      <c r="D201" s="74">
        <f t="shared" si="25"/>
        <v>92.857142857142861</v>
      </c>
      <c r="E201" s="91">
        <v>0.1066</v>
      </c>
      <c r="F201" s="92">
        <v>4.1480000000000003E-5</v>
      </c>
      <c r="G201" s="88">
        <f t="shared" si="15"/>
        <v>0.10664148</v>
      </c>
      <c r="H201" s="77">
        <v>15.08</v>
      </c>
      <c r="I201" s="79" t="s">
        <v>12</v>
      </c>
      <c r="J201" s="80">
        <f t="shared" si="26"/>
        <v>15080</v>
      </c>
      <c r="K201" s="77">
        <v>611.29999999999995</v>
      </c>
      <c r="L201" s="79" t="s">
        <v>66</v>
      </c>
      <c r="M201" s="76">
        <f t="shared" si="17"/>
        <v>611.29999999999995</v>
      </c>
      <c r="N201" s="77">
        <v>137</v>
      </c>
      <c r="O201" s="79" t="s">
        <v>66</v>
      </c>
      <c r="P201" s="76">
        <f t="shared" si="22"/>
        <v>137</v>
      </c>
    </row>
    <row r="202" spans="2:16">
      <c r="B202" s="89">
        <v>700</v>
      </c>
      <c r="C202" s="90" t="s">
        <v>65</v>
      </c>
      <c r="D202" s="74">
        <f t="shared" si="25"/>
        <v>100</v>
      </c>
      <c r="E202" s="91">
        <v>0.1008</v>
      </c>
      <c r="F202" s="92">
        <v>3.875E-5</v>
      </c>
      <c r="G202" s="88">
        <f t="shared" si="15"/>
        <v>0.10083875</v>
      </c>
      <c r="H202" s="77">
        <v>17.22</v>
      </c>
      <c r="I202" s="79" t="s">
        <v>12</v>
      </c>
      <c r="J202" s="80">
        <f t="shared" si="26"/>
        <v>17220</v>
      </c>
      <c r="K202" s="77">
        <v>682.92</v>
      </c>
      <c r="L202" s="79" t="s">
        <v>66</v>
      </c>
      <c r="M202" s="76">
        <f t="shared" si="17"/>
        <v>682.92</v>
      </c>
      <c r="N202" s="77">
        <v>155.88</v>
      </c>
      <c r="O202" s="79" t="s">
        <v>66</v>
      </c>
      <c r="P202" s="76">
        <f t="shared" si="22"/>
        <v>155.88</v>
      </c>
    </row>
    <row r="203" spans="2:16">
      <c r="B203" s="89">
        <v>800</v>
      </c>
      <c r="C203" s="90" t="s">
        <v>65</v>
      </c>
      <c r="D203" s="74">
        <f t="shared" si="25"/>
        <v>114.28571428571429</v>
      </c>
      <c r="E203" s="91">
        <v>9.1289999999999996E-2</v>
      </c>
      <c r="F203" s="92">
        <v>3.4270000000000002E-5</v>
      </c>
      <c r="G203" s="88">
        <f t="shared" si="15"/>
        <v>9.1324269999999999E-2</v>
      </c>
      <c r="H203" s="77">
        <v>21.84</v>
      </c>
      <c r="I203" s="79" t="s">
        <v>12</v>
      </c>
      <c r="J203" s="80">
        <f t="shared" si="26"/>
        <v>21840</v>
      </c>
      <c r="K203" s="77">
        <v>947.36</v>
      </c>
      <c r="L203" s="79" t="s">
        <v>66</v>
      </c>
      <c r="M203" s="76">
        <f t="shared" si="17"/>
        <v>947.36</v>
      </c>
      <c r="N203" s="77">
        <v>196.47</v>
      </c>
      <c r="O203" s="79" t="s">
        <v>66</v>
      </c>
      <c r="P203" s="76">
        <f t="shared" si="22"/>
        <v>196.47</v>
      </c>
    </row>
    <row r="204" spans="2:16">
      <c r="B204" s="89">
        <v>900</v>
      </c>
      <c r="C204" s="90" t="s">
        <v>65</v>
      </c>
      <c r="D204" s="74">
        <f t="shared" si="25"/>
        <v>128.57142857142858</v>
      </c>
      <c r="E204" s="91">
        <v>8.3769999999999997E-2</v>
      </c>
      <c r="F204" s="92">
        <v>3.0750000000000002E-5</v>
      </c>
      <c r="G204" s="88">
        <f t="shared" si="15"/>
        <v>8.3800749999999993E-2</v>
      </c>
      <c r="H204" s="77">
        <v>26.92</v>
      </c>
      <c r="I204" s="79" t="s">
        <v>12</v>
      </c>
      <c r="J204" s="80">
        <f t="shared" si="26"/>
        <v>26920</v>
      </c>
      <c r="K204" s="77">
        <v>1.19</v>
      </c>
      <c r="L204" s="78" t="s">
        <v>12</v>
      </c>
      <c r="M204" s="76">
        <f t="shared" ref="M201:M208" si="27">K204*1000</f>
        <v>1190</v>
      </c>
      <c r="N204" s="77">
        <v>240.6</v>
      </c>
      <c r="O204" s="79" t="s">
        <v>66</v>
      </c>
      <c r="P204" s="76">
        <f t="shared" si="22"/>
        <v>240.6</v>
      </c>
    </row>
    <row r="205" spans="2:16">
      <c r="B205" s="89">
        <v>1</v>
      </c>
      <c r="C205" s="93" t="s">
        <v>67</v>
      </c>
      <c r="D205" s="74">
        <f t="shared" ref="D205:D228" si="28">B205*1000/$C$5</f>
        <v>142.85714285714286</v>
      </c>
      <c r="E205" s="91">
        <v>7.7700000000000005E-2</v>
      </c>
      <c r="F205" s="92">
        <v>2.7909999999999999E-5</v>
      </c>
      <c r="G205" s="88">
        <f t="shared" si="15"/>
        <v>7.7727910000000011E-2</v>
      </c>
      <c r="H205" s="77">
        <v>32.42</v>
      </c>
      <c r="I205" s="79" t="s">
        <v>12</v>
      </c>
      <c r="J205" s="80">
        <f t="shared" si="26"/>
        <v>32420</v>
      </c>
      <c r="K205" s="77">
        <v>1.42</v>
      </c>
      <c r="L205" s="79" t="s">
        <v>12</v>
      </c>
      <c r="M205" s="76">
        <f t="shared" si="27"/>
        <v>1420</v>
      </c>
      <c r="N205" s="77">
        <v>288.02</v>
      </c>
      <c r="O205" s="79" t="s">
        <v>66</v>
      </c>
      <c r="P205" s="76">
        <f t="shared" si="22"/>
        <v>288.02</v>
      </c>
    </row>
    <row r="206" spans="2:16">
      <c r="B206" s="89">
        <v>1.1000000000000001</v>
      </c>
      <c r="C206" s="90" t="s">
        <v>67</v>
      </c>
      <c r="D206" s="74">
        <f t="shared" si="28"/>
        <v>157.14285714285714</v>
      </c>
      <c r="E206" s="91">
        <v>7.2679999999999995E-2</v>
      </c>
      <c r="F206" s="92">
        <v>2.5559999999999999E-5</v>
      </c>
      <c r="G206" s="88">
        <f t="shared" si="15"/>
        <v>7.2705559999999989E-2</v>
      </c>
      <c r="H206" s="77">
        <v>38.33</v>
      </c>
      <c r="I206" s="79" t="s">
        <v>12</v>
      </c>
      <c r="J206" s="80">
        <f t="shared" si="26"/>
        <v>38330</v>
      </c>
      <c r="K206" s="77">
        <v>1.65</v>
      </c>
      <c r="L206" s="79" t="s">
        <v>12</v>
      </c>
      <c r="M206" s="76">
        <f t="shared" si="27"/>
        <v>1650</v>
      </c>
      <c r="N206" s="77">
        <v>338.5</v>
      </c>
      <c r="O206" s="79" t="s">
        <v>66</v>
      </c>
      <c r="P206" s="76">
        <f t="shared" si="22"/>
        <v>338.5</v>
      </c>
    </row>
    <row r="207" spans="2:16">
      <c r="B207" s="89">
        <v>1.2</v>
      </c>
      <c r="C207" s="90" t="s">
        <v>67</v>
      </c>
      <c r="D207" s="74">
        <f t="shared" si="28"/>
        <v>171.42857142857142</v>
      </c>
      <c r="E207" s="91">
        <v>6.8470000000000003E-2</v>
      </c>
      <c r="F207" s="92">
        <v>2.3589999999999999E-5</v>
      </c>
      <c r="G207" s="88">
        <f t="shared" si="15"/>
        <v>6.8493590000000007E-2</v>
      </c>
      <c r="H207" s="77">
        <v>44.62</v>
      </c>
      <c r="I207" s="79" t="s">
        <v>12</v>
      </c>
      <c r="J207" s="80">
        <f t="shared" si="26"/>
        <v>44620</v>
      </c>
      <c r="K207" s="77">
        <v>1.88</v>
      </c>
      <c r="L207" s="79" t="s">
        <v>12</v>
      </c>
      <c r="M207" s="76">
        <f t="shared" si="27"/>
        <v>1880</v>
      </c>
      <c r="N207" s="77">
        <v>391.83</v>
      </c>
      <c r="O207" s="79" t="s">
        <v>66</v>
      </c>
      <c r="P207" s="76">
        <f t="shared" si="22"/>
        <v>391.83</v>
      </c>
    </row>
    <row r="208" spans="2:16">
      <c r="B208" s="89">
        <v>1.3</v>
      </c>
      <c r="C208" s="90" t="s">
        <v>67</v>
      </c>
      <c r="D208" s="74">
        <f t="shared" si="28"/>
        <v>185.71428571428572</v>
      </c>
      <c r="E208" s="91">
        <v>6.4890000000000003E-2</v>
      </c>
      <c r="F208" s="92">
        <v>2.1909999999999999E-5</v>
      </c>
      <c r="G208" s="88">
        <f t="shared" si="15"/>
        <v>6.4911910000000003E-2</v>
      </c>
      <c r="H208" s="77">
        <v>51.27</v>
      </c>
      <c r="I208" s="79" t="s">
        <v>12</v>
      </c>
      <c r="J208" s="80">
        <f t="shared" si="26"/>
        <v>51270</v>
      </c>
      <c r="K208" s="77">
        <v>2.1</v>
      </c>
      <c r="L208" s="79" t="s">
        <v>12</v>
      </c>
      <c r="M208" s="76">
        <f t="shared" si="27"/>
        <v>2100</v>
      </c>
      <c r="N208" s="77">
        <v>447.83</v>
      </c>
      <c r="O208" s="79" t="s">
        <v>66</v>
      </c>
      <c r="P208" s="76">
        <f t="shared" si="22"/>
        <v>447.83</v>
      </c>
    </row>
    <row r="209" spans="2:16">
      <c r="B209" s="89">
        <v>1.4</v>
      </c>
      <c r="C209" s="90" t="s">
        <v>67</v>
      </c>
      <c r="D209" s="74">
        <f t="shared" si="28"/>
        <v>200</v>
      </c>
      <c r="E209" s="91">
        <v>6.1800000000000001E-2</v>
      </c>
      <c r="F209" s="92">
        <v>2.0460000000000001E-5</v>
      </c>
      <c r="G209" s="88">
        <f t="shared" si="15"/>
        <v>6.1820460000000001E-2</v>
      </c>
      <c r="H209" s="77">
        <v>58.28</v>
      </c>
      <c r="I209" s="79" t="s">
        <v>12</v>
      </c>
      <c r="J209" s="80">
        <f t="shared" si="26"/>
        <v>58280</v>
      </c>
      <c r="K209" s="77">
        <v>2.33</v>
      </c>
      <c r="L209" s="79" t="s">
        <v>12</v>
      </c>
      <c r="M209" s="76">
        <f t="shared" ref="M209:M216" si="29">K209*1000</f>
        <v>2330</v>
      </c>
      <c r="N209" s="77">
        <v>506.31</v>
      </c>
      <c r="O209" s="79" t="s">
        <v>66</v>
      </c>
      <c r="P209" s="76">
        <f t="shared" si="22"/>
        <v>506.31</v>
      </c>
    </row>
    <row r="210" spans="2:16">
      <c r="B210" s="89">
        <v>1.5</v>
      </c>
      <c r="C210" s="90" t="s">
        <v>67</v>
      </c>
      <c r="D210" s="74">
        <f t="shared" si="28"/>
        <v>214.28571428571428</v>
      </c>
      <c r="E210" s="91">
        <v>5.9110000000000003E-2</v>
      </c>
      <c r="F210" s="92">
        <v>1.9199999999999999E-5</v>
      </c>
      <c r="G210" s="88">
        <f t="shared" si="15"/>
        <v>5.91292E-2</v>
      </c>
      <c r="H210" s="77">
        <v>65.63</v>
      </c>
      <c r="I210" s="79" t="s">
        <v>12</v>
      </c>
      <c r="J210" s="80">
        <f t="shared" si="26"/>
        <v>65630</v>
      </c>
      <c r="K210" s="77">
        <v>2.5499999999999998</v>
      </c>
      <c r="L210" s="79" t="s">
        <v>12</v>
      </c>
      <c r="M210" s="76">
        <f t="shared" si="29"/>
        <v>2550</v>
      </c>
      <c r="N210" s="77">
        <v>567.12</v>
      </c>
      <c r="O210" s="79" t="s">
        <v>66</v>
      </c>
      <c r="P210" s="76">
        <f t="shared" si="22"/>
        <v>567.12</v>
      </c>
    </row>
    <row r="211" spans="2:16">
      <c r="B211" s="89">
        <v>1.6</v>
      </c>
      <c r="C211" s="90" t="s">
        <v>67</v>
      </c>
      <c r="D211" s="74">
        <f t="shared" si="28"/>
        <v>228.57142857142858</v>
      </c>
      <c r="E211" s="91">
        <v>5.6750000000000002E-2</v>
      </c>
      <c r="F211" s="92">
        <v>1.8090000000000001E-5</v>
      </c>
      <c r="G211" s="88">
        <f t="shared" si="15"/>
        <v>5.676809E-2</v>
      </c>
      <c r="H211" s="77">
        <v>73.290000000000006</v>
      </c>
      <c r="I211" s="79" t="s">
        <v>12</v>
      </c>
      <c r="J211" s="80">
        <f t="shared" si="26"/>
        <v>73290</v>
      </c>
      <c r="K211" s="77">
        <v>2.77</v>
      </c>
      <c r="L211" s="79" t="s">
        <v>12</v>
      </c>
      <c r="M211" s="76">
        <f t="shared" si="29"/>
        <v>2770</v>
      </c>
      <c r="N211" s="77">
        <v>630.11</v>
      </c>
      <c r="O211" s="79" t="s">
        <v>66</v>
      </c>
      <c r="P211" s="76">
        <f t="shared" si="22"/>
        <v>630.11</v>
      </c>
    </row>
    <row r="212" spans="2:16">
      <c r="B212" s="89">
        <v>1.7</v>
      </c>
      <c r="C212" s="90" t="s">
        <v>67</v>
      </c>
      <c r="D212" s="74">
        <f t="shared" si="28"/>
        <v>242.85714285714286</v>
      </c>
      <c r="E212" s="91">
        <v>5.466E-2</v>
      </c>
      <c r="F212" s="92">
        <v>1.7099999999999999E-5</v>
      </c>
      <c r="G212" s="88">
        <f t="shared" si="15"/>
        <v>5.4677099999999999E-2</v>
      </c>
      <c r="H212" s="77">
        <v>81.260000000000005</v>
      </c>
      <c r="I212" s="79" t="s">
        <v>12</v>
      </c>
      <c r="J212" s="80">
        <f t="shared" si="26"/>
        <v>81260</v>
      </c>
      <c r="K212" s="77">
        <v>3</v>
      </c>
      <c r="L212" s="79" t="s">
        <v>12</v>
      </c>
      <c r="M212" s="80">
        <f t="shared" si="29"/>
        <v>3000</v>
      </c>
      <c r="N212" s="77">
        <v>695.12</v>
      </c>
      <c r="O212" s="79" t="s">
        <v>66</v>
      </c>
      <c r="P212" s="76">
        <f t="shared" si="22"/>
        <v>695.12</v>
      </c>
    </row>
    <row r="213" spans="2:16">
      <c r="B213" s="89">
        <v>1.8</v>
      </c>
      <c r="C213" s="90" t="s">
        <v>67</v>
      </c>
      <c r="D213" s="74">
        <f t="shared" si="28"/>
        <v>257.14285714285717</v>
      </c>
      <c r="E213" s="91">
        <v>5.28E-2</v>
      </c>
      <c r="F213" s="92">
        <v>1.6220000000000001E-5</v>
      </c>
      <c r="G213" s="88">
        <f t="shared" ref="G213:G228" si="30">E213+F213</f>
        <v>5.2816219999999997E-2</v>
      </c>
      <c r="H213" s="77">
        <v>89.52</v>
      </c>
      <c r="I213" s="79" t="s">
        <v>12</v>
      </c>
      <c r="J213" s="80">
        <f t="shared" si="26"/>
        <v>89520</v>
      </c>
      <c r="K213" s="77">
        <v>3.22</v>
      </c>
      <c r="L213" s="79" t="s">
        <v>12</v>
      </c>
      <c r="M213" s="80">
        <f t="shared" si="29"/>
        <v>3220</v>
      </c>
      <c r="N213" s="77">
        <v>762.04</v>
      </c>
      <c r="O213" s="79" t="s">
        <v>66</v>
      </c>
      <c r="P213" s="76">
        <f t="shared" si="22"/>
        <v>762.04</v>
      </c>
    </row>
    <row r="214" spans="2:16">
      <c r="B214" s="89">
        <v>2</v>
      </c>
      <c r="C214" s="90" t="s">
        <v>67</v>
      </c>
      <c r="D214" s="74">
        <f t="shared" si="28"/>
        <v>285.71428571428572</v>
      </c>
      <c r="E214" s="91">
        <v>4.9630000000000001E-2</v>
      </c>
      <c r="F214" s="92">
        <v>1.472E-5</v>
      </c>
      <c r="G214" s="88">
        <f t="shared" si="30"/>
        <v>4.9644720000000003E-2</v>
      </c>
      <c r="H214" s="77">
        <v>106.86</v>
      </c>
      <c r="I214" s="79" t="s">
        <v>12</v>
      </c>
      <c r="J214" s="80">
        <f t="shared" si="26"/>
        <v>106860</v>
      </c>
      <c r="K214" s="77">
        <v>4.05</v>
      </c>
      <c r="L214" s="79" t="s">
        <v>12</v>
      </c>
      <c r="M214" s="80">
        <f t="shared" si="29"/>
        <v>4050</v>
      </c>
      <c r="N214" s="77">
        <v>901.18</v>
      </c>
      <c r="O214" s="79" t="s">
        <v>66</v>
      </c>
      <c r="P214" s="76">
        <f t="shared" si="22"/>
        <v>901.18</v>
      </c>
    </row>
    <row r="215" spans="2:16">
      <c r="B215" s="89">
        <v>2.25</v>
      </c>
      <c r="C215" s="90" t="s">
        <v>67</v>
      </c>
      <c r="D215" s="74">
        <f t="shared" si="28"/>
        <v>321.42857142857144</v>
      </c>
      <c r="E215" s="91">
        <v>4.6449999999999998E-2</v>
      </c>
      <c r="F215" s="92">
        <v>1.3200000000000001E-5</v>
      </c>
      <c r="G215" s="88">
        <f t="shared" si="30"/>
        <v>4.6463199999999996E-2</v>
      </c>
      <c r="H215" s="77">
        <v>129.97</v>
      </c>
      <c r="I215" s="79" t="s">
        <v>12</v>
      </c>
      <c r="J215" s="80">
        <f t="shared" si="26"/>
        <v>129970</v>
      </c>
      <c r="K215" s="77">
        <v>5.21</v>
      </c>
      <c r="L215" s="79" t="s">
        <v>12</v>
      </c>
      <c r="M215" s="80">
        <f t="shared" si="29"/>
        <v>5210</v>
      </c>
      <c r="N215" s="77">
        <v>1.08</v>
      </c>
      <c r="O215" s="78" t="s">
        <v>12</v>
      </c>
      <c r="P215" s="76">
        <f t="shared" ref="P211:P219" si="31">N215*1000</f>
        <v>1080</v>
      </c>
    </row>
    <row r="216" spans="2:16">
      <c r="B216" s="89">
        <v>2.5</v>
      </c>
      <c r="C216" s="90" t="s">
        <v>67</v>
      </c>
      <c r="D216" s="74">
        <f t="shared" si="28"/>
        <v>357.14285714285717</v>
      </c>
      <c r="E216" s="91">
        <v>4.3900000000000002E-2</v>
      </c>
      <c r="F216" s="92">
        <v>1.1970000000000001E-5</v>
      </c>
      <c r="G216" s="88">
        <f t="shared" si="30"/>
        <v>4.3911970000000002E-2</v>
      </c>
      <c r="H216" s="77">
        <v>154.54</v>
      </c>
      <c r="I216" s="79" t="s">
        <v>12</v>
      </c>
      <c r="J216" s="80">
        <f t="shared" si="26"/>
        <v>154540</v>
      </c>
      <c r="K216" s="77">
        <v>6.27</v>
      </c>
      <c r="L216" s="79" t="s">
        <v>12</v>
      </c>
      <c r="M216" s="80">
        <f t="shared" si="29"/>
        <v>6270</v>
      </c>
      <c r="N216" s="77">
        <v>1.27</v>
      </c>
      <c r="O216" s="79" t="s">
        <v>12</v>
      </c>
      <c r="P216" s="76">
        <f t="shared" si="31"/>
        <v>1270</v>
      </c>
    </row>
    <row r="217" spans="2:16">
      <c r="B217" s="89">
        <v>2.75</v>
      </c>
      <c r="C217" s="90" t="s">
        <v>67</v>
      </c>
      <c r="D217" s="74">
        <f t="shared" si="28"/>
        <v>392.85714285714283</v>
      </c>
      <c r="E217" s="91">
        <v>4.1820000000000003E-2</v>
      </c>
      <c r="F217" s="92">
        <v>1.096E-5</v>
      </c>
      <c r="G217" s="88">
        <f t="shared" si="30"/>
        <v>4.183096E-2</v>
      </c>
      <c r="H217" s="77">
        <v>180.44</v>
      </c>
      <c r="I217" s="79" t="s">
        <v>12</v>
      </c>
      <c r="J217" s="80">
        <f t="shared" si="26"/>
        <v>180440</v>
      </c>
      <c r="K217" s="77">
        <v>7.27</v>
      </c>
      <c r="L217" s="79" t="s">
        <v>12</v>
      </c>
      <c r="M217" s="80">
        <f>K217*1000</f>
        <v>7270</v>
      </c>
      <c r="N217" s="77">
        <v>1.47</v>
      </c>
      <c r="O217" s="79" t="s">
        <v>12</v>
      </c>
      <c r="P217" s="76">
        <f t="shared" si="31"/>
        <v>1470</v>
      </c>
    </row>
    <row r="218" spans="2:16">
      <c r="B218" s="89">
        <v>3</v>
      </c>
      <c r="C218" s="90" t="s">
        <v>67</v>
      </c>
      <c r="D218" s="74">
        <f t="shared" si="28"/>
        <v>428.57142857142856</v>
      </c>
      <c r="E218" s="91">
        <v>4.0099999999999997E-2</v>
      </c>
      <c r="F218" s="92">
        <v>1.011E-5</v>
      </c>
      <c r="G218" s="88">
        <f t="shared" si="30"/>
        <v>4.0110109999999997E-2</v>
      </c>
      <c r="H218" s="77">
        <v>207.53</v>
      </c>
      <c r="I218" s="79" t="s">
        <v>12</v>
      </c>
      <c r="J218" s="80">
        <f t="shared" si="26"/>
        <v>207530</v>
      </c>
      <c r="K218" s="77">
        <v>8.2200000000000006</v>
      </c>
      <c r="L218" s="79" t="s">
        <v>12</v>
      </c>
      <c r="M218" s="80">
        <f t="shared" ref="M218:M228" si="32">K218*1000</f>
        <v>8220</v>
      </c>
      <c r="N218" s="77">
        <v>1.68</v>
      </c>
      <c r="O218" s="79" t="s">
        <v>12</v>
      </c>
      <c r="P218" s="76">
        <f t="shared" si="31"/>
        <v>1680</v>
      </c>
    </row>
    <row r="219" spans="2:16">
      <c r="B219" s="89">
        <v>3.25</v>
      </c>
      <c r="C219" s="90" t="s">
        <v>67</v>
      </c>
      <c r="D219" s="74">
        <f t="shared" si="28"/>
        <v>464.28571428571428</v>
      </c>
      <c r="E219" s="91">
        <v>3.8640000000000001E-2</v>
      </c>
      <c r="F219" s="92">
        <v>9.3840000000000003E-6</v>
      </c>
      <c r="G219" s="88">
        <f t="shared" si="30"/>
        <v>3.8649384000000002E-2</v>
      </c>
      <c r="H219" s="77">
        <v>235.72</v>
      </c>
      <c r="I219" s="79" t="s">
        <v>12</v>
      </c>
      <c r="J219" s="80">
        <f t="shared" si="26"/>
        <v>235720</v>
      </c>
      <c r="K219" s="77">
        <v>9.14</v>
      </c>
      <c r="L219" s="79" t="s">
        <v>12</v>
      </c>
      <c r="M219" s="80">
        <f t="shared" si="32"/>
        <v>9140</v>
      </c>
      <c r="N219" s="77">
        <v>1.89</v>
      </c>
      <c r="O219" s="79" t="s">
        <v>12</v>
      </c>
      <c r="P219" s="76">
        <f t="shared" si="31"/>
        <v>1890</v>
      </c>
    </row>
    <row r="220" spans="2:16">
      <c r="B220" s="89">
        <v>3.5</v>
      </c>
      <c r="C220" s="90" t="s">
        <v>67</v>
      </c>
      <c r="D220" s="74">
        <f t="shared" si="28"/>
        <v>500</v>
      </c>
      <c r="E220" s="91">
        <v>3.7409999999999999E-2</v>
      </c>
      <c r="F220" s="92">
        <v>8.7600000000000008E-6</v>
      </c>
      <c r="G220" s="88">
        <f t="shared" si="30"/>
        <v>3.7418759999999995E-2</v>
      </c>
      <c r="H220" s="77">
        <v>264.89999999999998</v>
      </c>
      <c r="I220" s="79" t="s">
        <v>12</v>
      </c>
      <c r="J220" s="80">
        <f t="shared" si="26"/>
        <v>264900</v>
      </c>
      <c r="K220" s="77">
        <v>10.039999999999999</v>
      </c>
      <c r="L220" s="79" t="s">
        <v>12</v>
      </c>
      <c r="M220" s="80">
        <f t="shared" si="32"/>
        <v>10040</v>
      </c>
      <c r="N220" s="77">
        <v>2.1</v>
      </c>
      <c r="O220" s="79" t="s">
        <v>12</v>
      </c>
      <c r="P220" s="76">
        <f t="shared" ref="P220:P224" si="33">N220*1000</f>
        <v>2100</v>
      </c>
    </row>
    <row r="221" spans="2:16">
      <c r="B221" s="89">
        <v>3.75</v>
      </c>
      <c r="C221" s="90" t="s">
        <v>67</v>
      </c>
      <c r="D221" s="74">
        <f t="shared" si="28"/>
        <v>535.71428571428567</v>
      </c>
      <c r="E221" s="91">
        <v>3.6339999999999997E-2</v>
      </c>
      <c r="F221" s="92">
        <v>8.2169999999999994E-6</v>
      </c>
      <c r="G221" s="88">
        <f t="shared" si="30"/>
        <v>3.6348216999999995E-2</v>
      </c>
      <c r="H221" s="77">
        <v>294.99</v>
      </c>
      <c r="I221" s="79" t="s">
        <v>12</v>
      </c>
      <c r="J221" s="80">
        <f t="shared" si="26"/>
        <v>294990</v>
      </c>
      <c r="K221" s="77">
        <v>10.91</v>
      </c>
      <c r="L221" s="79" t="s">
        <v>12</v>
      </c>
      <c r="M221" s="80">
        <f t="shared" si="32"/>
        <v>10910</v>
      </c>
      <c r="N221" s="77">
        <v>2.31</v>
      </c>
      <c r="O221" s="79" t="s">
        <v>12</v>
      </c>
      <c r="P221" s="76">
        <f t="shared" si="33"/>
        <v>2310</v>
      </c>
    </row>
    <row r="222" spans="2:16">
      <c r="B222" s="89">
        <v>4</v>
      </c>
      <c r="C222" s="90" t="s">
        <v>67</v>
      </c>
      <c r="D222" s="74">
        <f t="shared" si="28"/>
        <v>571.42857142857144</v>
      </c>
      <c r="E222" s="91">
        <v>3.542E-2</v>
      </c>
      <c r="F222" s="92">
        <v>7.7389999999999999E-6</v>
      </c>
      <c r="G222" s="88">
        <f t="shared" si="30"/>
        <v>3.5427739E-2</v>
      </c>
      <c r="H222" s="77">
        <v>325.92</v>
      </c>
      <c r="I222" s="79" t="s">
        <v>12</v>
      </c>
      <c r="J222" s="80">
        <f t="shared" si="26"/>
        <v>325920</v>
      </c>
      <c r="K222" s="77">
        <v>11.76</v>
      </c>
      <c r="L222" s="79" t="s">
        <v>12</v>
      </c>
      <c r="M222" s="80">
        <f t="shared" si="32"/>
        <v>11760</v>
      </c>
      <c r="N222" s="77">
        <v>2.5299999999999998</v>
      </c>
      <c r="O222" s="79" t="s">
        <v>12</v>
      </c>
      <c r="P222" s="76">
        <f t="shared" si="33"/>
        <v>2530</v>
      </c>
    </row>
    <row r="223" spans="2:16">
      <c r="B223" s="89">
        <v>4.5</v>
      </c>
      <c r="C223" s="90" t="s">
        <v>67</v>
      </c>
      <c r="D223" s="74">
        <f t="shared" si="28"/>
        <v>642.85714285714289</v>
      </c>
      <c r="E223" s="91">
        <v>3.39E-2</v>
      </c>
      <c r="F223" s="92">
        <v>6.9360000000000002E-6</v>
      </c>
      <c r="G223" s="88">
        <f t="shared" si="30"/>
        <v>3.3906935999999999E-2</v>
      </c>
      <c r="H223" s="77">
        <v>389.97</v>
      </c>
      <c r="I223" s="79" t="s">
        <v>12</v>
      </c>
      <c r="J223" s="80">
        <f t="shared" si="26"/>
        <v>389970</v>
      </c>
      <c r="K223" s="77">
        <v>14.86</v>
      </c>
      <c r="L223" s="79" t="s">
        <v>12</v>
      </c>
      <c r="M223" s="80">
        <f t="shared" si="32"/>
        <v>14860</v>
      </c>
      <c r="N223" s="77">
        <v>2.98</v>
      </c>
      <c r="O223" s="79" t="s">
        <v>12</v>
      </c>
      <c r="P223" s="76">
        <f t="shared" si="33"/>
        <v>2980</v>
      </c>
    </row>
    <row r="224" spans="2:16">
      <c r="B224" s="89">
        <v>5</v>
      </c>
      <c r="C224" s="90" t="s">
        <v>67</v>
      </c>
      <c r="D224" s="74">
        <f t="shared" si="28"/>
        <v>714.28571428571433</v>
      </c>
      <c r="E224" s="91">
        <v>3.2710000000000003E-2</v>
      </c>
      <c r="F224" s="92">
        <v>6.2890000000000003E-6</v>
      </c>
      <c r="G224" s="88">
        <f t="shared" si="30"/>
        <v>3.2716289000000003E-2</v>
      </c>
      <c r="H224" s="77">
        <v>456.62</v>
      </c>
      <c r="I224" s="79" t="s">
        <v>12</v>
      </c>
      <c r="J224" s="80">
        <f t="shared" si="26"/>
        <v>456620</v>
      </c>
      <c r="K224" s="77">
        <v>17.61</v>
      </c>
      <c r="L224" s="79" t="s">
        <v>12</v>
      </c>
      <c r="M224" s="80">
        <f t="shared" si="32"/>
        <v>17610</v>
      </c>
      <c r="N224" s="77">
        <v>3.43</v>
      </c>
      <c r="O224" s="79" t="s">
        <v>12</v>
      </c>
      <c r="P224" s="76">
        <f t="shared" si="33"/>
        <v>3430</v>
      </c>
    </row>
    <row r="225" spans="1:16">
      <c r="B225" s="89">
        <v>5.5</v>
      </c>
      <c r="C225" s="90" t="s">
        <v>67</v>
      </c>
      <c r="D225" s="74">
        <f t="shared" si="28"/>
        <v>785.71428571428567</v>
      </c>
      <c r="E225" s="91">
        <v>3.1759999999999997E-2</v>
      </c>
      <c r="F225" s="92">
        <v>5.755E-6</v>
      </c>
      <c r="G225" s="88">
        <f t="shared" si="30"/>
        <v>3.1765755E-2</v>
      </c>
      <c r="H225" s="77">
        <v>525.48</v>
      </c>
      <c r="I225" s="79" t="s">
        <v>12</v>
      </c>
      <c r="J225" s="80">
        <f t="shared" si="26"/>
        <v>525480</v>
      </c>
      <c r="K225" s="77">
        <v>20.13</v>
      </c>
      <c r="L225" s="79" t="s">
        <v>12</v>
      </c>
      <c r="M225" s="80">
        <f t="shared" si="32"/>
        <v>20130</v>
      </c>
      <c r="N225" s="77">
        <v>3.88</v>
      </c>
      <c r="O225" s="79" t="s">
        <v>12</v>
      </c>
      <c r="P225" s="76">
        <f>N225*1000</f>
        <v>3880</v>
      </c>
    </row>
    <row r="226" spans="1:16">
      <c r="B226" s="89">
        <v>6</v>
      </c>
      <c r="C226" s="90" t="s">
        <v>67</v>
      </c>
      <c r="D226" s="74">
        <f t="shared" si="28"/>
        <v>857.14285714285711</v>
      </c>
      <c r="E226" s="91">
        <v>3.099E-2</v>
      </c>
      <c r="F226" s="92">
        <v>5.3070000000000002E-6</v>
      </c>
      <c r="G226" s="88">
        <f t="shared" si="30"/>
        <v>3.0995307E-2</v>
      </c>
      <c r="H226" s="77">
        <v>596.22</v>
      </c>
      <c r="I226" s="79" t="s">
        <v>12</v>
      </c>
      <c r="J226" s="80">
        <f t="shared" si="26"/>
        <v>596220</v>
      </c>
      <c r="K226" s="77">
        <v>22.49</v>
      </c>
      <c r="L226" s="79" t="s">
        <v>12</v>
      </c>
      <c r="M226" s="80">
        <f t="shared" si="32"/>
        <v>22490</v>
      </c>
      <c r="N226" s="77">
        <v>4.34</v>
      </c>
      <c r="O226" s="79" t="s">
        <v>12</v>
      </c>
      <c r="P226" s="76">
        <f t="shared" ref="P226:P228" si="34">N226*1000</f>
        <v>4340</v>
      </c>
    </row>
    <row r="227" spans="1:16">
      <c r="B227" s="89">
        <v>6.5</v>
      </c>
      <c r="C227" s="90" t="s">
        <v>67</v>
      </c>
      <c r="D227" s="74">
        <f t="shared" si="28"/>
        <v>928.57142857142856</v>
      </c>
      <c r="E227" s="91">
        <v>3.0349999999999999E-2</v>
      </c>
      <c r="F227" s="92">
        <v>4.9259999999999999E-6</v>
      </c>
      <c r="G227" s="88">
        <f t="shared" si="30"/>
        <v>3.0354925999999997E-2</v>
      </c>
      <c r="H227" s="77">
        <v>668.58</v>
      </c>
      <c r="I227" s="79" t="s">
        <v>12</v>
      </c>
      <c r="J227" s="80">
        <f t="shared" si="26"/>
        <v>668580</v>
      </c>
      <c r="K227" s="77">
        <v>24.72</v>
      </c>
      <c r="L227" s="79" t="s">
        <v>12</v>
      </c>
      <c r="M227" s="80">
        <f t="shared" si="32"/>
        <v>24720</v>
      </c>
      <c r="N227" s="77">
        <v>4.79</v>
      </c>
      <c r="O227" s="79" t="s">
        <v>12</v>
      </c>
      <c r="P227" s="76">
        <f t="shared" si="34"/>
        <v>4790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8"/>
        <v>1000</v>
      </c>
      <c r="E228" s="91">
        <v>2.9829999999999999E-2</v>
      </c>
      <c r="F228" s="92">
        <v>4.5979999999999999E-6</v>
      </c>
      <c r="G228" s="88">
        <f t="shared" si="30"/>
        <v>2.9834598E-2</v>
      </c>
      <c r="H228" s="77">
        <v>742.33</v>
      </c>
      <c r="I228" s="79" t="s">
        <v>12</v>
      </c>
      <c r="J228" s="80">
        <f t="shared" si="26"/>
        <v>742330</v>
      </c>
      <c r="K228" s="77">
        <v>26.84</v>
      </c>
      <c r="L228" s="79" t="s">
        <v>12</v>
      </c>
      <c r="M228" s="80">
        <f t="shared" si="32"/>
        <v>26840</v>
      </c>
      <c r="N228" s="77">
        <v>5.25</v>
      </c>
      <c r="O228" s="79" t="s">
        <v>12</v>
      </c>
      <c r="P228" s="76">
        <f t="shared" si="34"/>
        <v>5250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K36" sqref="K36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srim7Be_Diamond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223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35.198999999999998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224</v>
      </c>
      <c r="F7" s="32"/>
      <c r="G7" s="33"/>
      <c r="H7" s="33"/>
      <c r="I7" s="34"/>
      <c r="J7" s="4">
        <v>2</v>
      </c>
      <c r="K7" s="35">
        <v>351.99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3.52</v>
      </c>
      <c r="D8" s="38" t="s">
        <v>9</v>
      </c>
      <c r="F8" s="32"/>
      <c r="G8" s="33"/>
      <c r="H8" s="33"/>
      <c r="I8" s="34"/>
      <c r="J8" s="4">
        <v>3</v>
      </c>
      <c r="K8" s="35">
        <v>351.99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1.7648000000000001E+23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110</v>
      </c>
      <c r="F13" s="49"/>
      <c r="G13" s="50"/>
      <c r="H13" s="50"/>
      <c r="I13" s="51"/>
      <c r="J13" s="4">
        <v>8</v>
      </c>
      <c r="K13" s="52">
        <v>0.64356000000000002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172</v>
      </c>
      <c r="C14" s="102"/>
      <c r="D14" s="21" t="s">
        <v>173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116" t="s">
        <v>235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88" t="s">
        <v>58</v>
      </c>
      <c r="E18" s="190" t="s">
        <v>59</v>
      </c>
      <c r="F18" s="191"/>
      <c r="G18" s="192"/>
      <c r="H18" s="71" t="s">
        <v>60</v>
      </c>
      <c r="I18" s="25"/>
      <c r="J18" s="188" t="s">
        <v>61</v>
      </c>
      <c r="K18" s="71" t="s">
        <v>62</v>
      </c>
      <c r="L18" s="73"/>
      <c r="M18" s="188" t="s">
        <v>61</v>
      </c>
      <c r="N18" s="71" t="s">
        <v>62</v>
      </c>
      <c r="O18" s="25"/>
      <c r="P18" s="188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4.8070000000000002E-2</v>
      </c>
      <c r="F20" s="87">
        <v>0.27750000000000002</v>
      </c>
      <c r="G20" s="88">
        <f>E20+F20</f>
        <v>0.32557000000000003</v>
      </c>
      <c r="H20" s="84">
        <v>5</v>
      </c>
      <c r="I20" s="85" t="s">
        <v>64</v>
      </c>
      <c r="J20" s="97">
        <f>H20/1000/10</f>
        <v>5.0000000000000001E-4</v>
      </c>
      <c r="K20" s="84">
        <v>4</v>
      </c>
      <c r="L20" s="85" t="s">
        <v>64</v>
      </c>
      <c r="M20" s="97">
        <f t="shared" ref="M20:M83" si="0">K20/1000/10</f>
        <v>4.0000000000000002E-4</v>
      </c>
      <c r="N20" s="84">
        <v>3</v>
      </c>
      <c r="O20" s="85" t="s">
        <v>64</v>
      </c>
      <c r="P20" s="97">
        <f t="shared" ref="P20:P83" si="1">N20/1000/10</f>
        <v>3.0000000000000003E-4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5.1389999999999998E-2</v>
      </c>
      <c r="F21" s="92">
        <v>0.2898</v>
      </c>
      <c r="G21" s="88">
        <f t="shared" ref="G21:G84" si="3">E21+F21</f>
        <v>0.34118999999999999</v>
      </c>
      <c r="H21" s="89">
        <v>5</v>
      </c>
      <c r="I21" s="90" t="s">
        <v>64</v>
      </c>
      <c r="J21" s="74">
        <f t="shared" ref="J21:J84" si="4">H21/1000/10</f>
        <v>5.0000000000000001E-4</v>
      </c>
      <c r="K21" s="89">
        <v>4</v>
      </c>
      <c r="L21" s="90" t="s">
        <v>64</v>
      </c>
      <c r="M21" s="74">
        <f t="shared" si="0"/>
        <v>4.0000000000000002E-4</v>
      </c>
      <c r="N21" s="89">
        <v>3</v>
      </c>
      <c r="O21" s="90" t="s">
        <v>64</v>
      </c>
      <c r="P21" s="74">
        <f t="shared" si="1"/>
        <v>3.0000000000000003E-4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5.4510000000000003E-2</v>
      </c>
      <c r="F22" s="92">
        <v>0.30059999999999998</v>
      </c>
      <c r="G22" s="88">
        <f t="shared" si="3"/>
        <v>0.35510999999999998</v>
      </c>
      <c r="H22" s="89">
        <v>5</v>
      </c>
      <c r="I22" s="90" t="s">
        <v>64</v>
      </c>
      <c r="J22" s="74">
        <f t="shared" si="4"/>
        <v>5.0000000000000001E-4</v>
      </c>
      <c r="K22" s="89">
        <v>4</v>
      </c>
      <c r="L22" s="90" t="s">
        <v>64</v>
      </c>
      <c r="M22" s="74">
        <f t="shared" si="0"/>
        <v>4.0000000000000002E-4</v>
      </c>
      <c r="N22" s="89">
        <v>3</v>
      </c>
      <c r="O22" s="90" t="s">
        <v>64</v>
      </c>
      <c r="P22" s="74">
        <f t="shared" si="1"/>
        <v>3.0000000000000003E-4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5.7459999999999997E-2</v>
      </c>
      <c r="F23" s="92">
        <v>0.31030000000000002</v>
      </c>
      <c r="G23" s="88">
        <f t="shared" si="3"/>
        <v>0.36776000000000003</v>
      </c>
      <c r="H23" s="89">
        <v>6</v>
      </c>
      <c r="I23" s="90" t="s">
        <v>64</v>
      </c>
      <c r="J23" s="74">
        <f t="shared" si="4"/>
        <v>6.0000000000000006E-4</v>
      </c>
      <c r="K23" s="89">
        <v>4</v>
      </c>
      <c r="L23" s="90" t="s">
        <v>64</v>
      </c>
      <c r="M23" s="74">
        <f t="shared" si="0"/>
        <v>4.0000000000000002E-4</v>
      </c>
      <c r="N23" s="89">
        <v>3</v>
      </c>
      <c r="O23" s="90" t="s">
        <v>64</v>
      </c>
      <c r="P23" s="74">
        <f t="shared" si="1"/>
        <v>3.0000000000000003E-4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6.0260000000000001E-2</v>
      </c>
      <c r="F24" s="92">
        <v>0.31909999999999999</v>
      </c>
      <c r="G24" s="88">
        <f t="shared" si="3"/>
        <v>0.37935999999999998</v>
      </c>
      <c r="H24" s="89">
        <v>6</v>
      </c>
      <c r="I24" s="90" t="s">
        <v>64</v>
      </c>
      <c r="J24" s="74">
        <f t="shared" si="4"/>
        <v>6.0000000000000006E-4</v>
      </c>
      <c r="K24" s="89">
        <v>5</v>
      </c>
      <c r="L24" s="90" t="s">
        <v>64</v>
      </c>
      <c r="M24" s="74">
        <f t="shared" si="0"/>
        <v>5.0000000000000001E-4</v>
      </c>
      <c r="N24" s="89">
        <v>3</v>
      </c>
      <c r="O24" s="90" t="s">
        <v>64</v>
      </c>
      <c r="P24" s="74">
        <f t="shared" si="1"/>
        <v>3.0000000000000003E-4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6.2939999999999996E-2</v>
      </c>
      <c r="F25" s="92">
        <v>0.3271</v>
      </c>
      <c r="G25" s="88">
        <f t="shared" si="3"/>
        <v>0.39004</v>
      </c>
      <c r="H25" s="89">
        <v>7</v>
      </c>
      <c r="I25" s="90" t="s">
        <v>64</v>
      </c>
      <c r="J25" s="74">
        <f t="shared" si="4"/>
        <v>6.9999999999999999E-4</v>
      </c>
      <c r="K25" s="89">
        <v>5</v>
      </c>
      <c r="L25" s="90" t="s">
        <v>64</v>
      </c>
      <c r="M25" s="74">
        <f t="shared" si="0"/>
        <v>5.0000000000000001E-4</v>
      </c>
      <c r="N25" s="89">
        <v>4</v>
      </c>
      <c r="O25" s="90" t="s">
        <v>64</v>
      </c>
      <c r="P25" s="74">
        <f t="shared" si="1"/>
        <v>4.0000000000000002E-4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6.5509999999999999E-2</v>
      </c>
      <c r="F26" s="92">
        <v>0.33429999999999999</v>
      </c>
      <c r="G26" s="88">
        <f t="shared" si="3"/>
        <v>0.39981</v>
      </c>
      <c r="H26" s="89">
        <v>7</v>
      </c>
      <c r="I26" s="90" t="s">
        <v>64</v>
      </c>
      <c r="J26" s="74">
        <f t="shared" si="4"/>
        <v>6.9999999999999999E-4</v>
      </c>
      <c r="K26" s="89">
        <v>5</v>
      </c>
      <c r="L26" s="90" t="s">
        <v>64</v>
      </c>
      <c r="M26" s="74">
        <f t="shared" si="0"/>
        <v>5.0000000000000001E-4</v>
      </c>
      <c r="N26" s="89">
        <v>4</v>
      </c>
      <c r="O26" s="90" t="s">
        <v>64</v>
      </c>
      <c r="P26" s="74">
        <f t="shared" si="1"/>
        <v>4.0000000000000002E-4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6.7979999999999999E-2</v>
      </c>
      <c r="F27" s="92">
        <v>0.34100000000000003</v>
      </c>
      <c r="G27" s="88">
        <f t="shared" si="3"/>
        <v>0.40898000000000001</v>
      </c>
      <c r="H27" s="89">
        <v>7</v>
      </c>
      <c r="I27" s="90" t="s">
        <v>64</v>
      </c>
      <c r="J27" s="74">
        <f t="shared" si="4"/>
        <v>6.9999999999999999E-4</v>
      </c>
      <c r="K27" s="89">
        <v>5</v>
      </c>
      <c r="L27" s="90" t="s">
        <v>64</v>
      </c>
      <c r="M27" s="74">
        <f t="shared" si="0"/>
        <v>5.0000000000000001E-4</v>
      </c>
      <c r="N27" s="89">
        <v>4</v>
      </c>
      <c r="O27" s="90" t="s">
        <v>64</v>
      </c>
      <c r="P27" s="74">
        <f t="shared" si="1"/>
        <v>4.0000000000000002E-4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7.0370000000000002E-2</v>
      </c>
      <c r="F28" s="92">
        <v>0.34720000000000001</v>
      </c>
      <c r="G28" s="88">
        <f t="shared" si="3"/>
        <v>0.41757</v>
      </c>
      <c r="H28" s="89">
        <v>8</v>
      </c>
      <c r="I28" s="90" t="s">
        <v>64</v>
      </c>
      <c r="J28" s="74">
        <f t="shared" si="4"/>
        <v>8.0000000000000004E-4</v>
      </c>
      <c r="K28" s="89">
        <v>6</v>
      </c>
      <c r="L28" s="90" t="s">
        <v>64</v>
      </c>
      <c r="M28" s="74">
        <f t="shared" si="0"/>
        <v>6.0000000000000006E-4</v>
      </c>
      <c r="N28" s="89">
        <v>4</v>
      </c>
      <c r="O28" s="90" t="s">
        <v>64</v>
      </c>
      <c r="P28" s="74">
        <f t="shared" si="1"/>
        <v>4.0000000000000002E-4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7.2679999999999995E-2</v>
      </c>
      <c r="F29" s="92">
        <v>0.35289999999999999</v>
      </c>
      <c r="G29" s="88">
        <f t="shared" si="3"/>
        <v>0.42557999999999996</v>
      </c>
      <c r="H29" s="89">
        <v>8</v>
      </c>
      <c r="I29" s="90" t="s">
        <v>64</v>
      </c>
      <c r="J29" s="74">
        <f t="shared" si="4"/>
        <v>8.0000000000000004E-4</v>
      </c>
      <c r="K29" s="89">
        <v>6</v>
      </c>
      <c r="L29" s="90" t="s">
        <v>64</v>
      </c>
      <c r="M29" s="74">
        <f t="shared" si="0"/>
        <v>6.0000000000000006E-4</v>
      </c>
      <c r="N29" s="89">
        <v>4</v>
      </c>
      <c r="O29" s="90" t="s">
        <v>64</v>
      </c>
      <c r="P29" s="74">
        <f t="shared" si="1"/>
        <v>4.0000000000000002E-4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7.4910000000000004E-2</v>
      </c>
      <c r="F30" s="92">
        <v>0.35820000000000002</v>
      </c>
      <c r="G30" s="88">
        <f t="shared" si="3"/>
        <v>0.43310999999999999</v>
      </c>
      <c r="H30" s="89">
        <v>8</v>
      </c>
      <c r="I30" s="90" t="s">
        <v>64</v>
      </c>
      <c r="J30" s="74">
        <f t="shared" si="4"/>
        <v>8.0000000000000004E-4</v>
      </c>
      <c r="K30" s="89">
        <v>6</v>
      </c>
      <c r="L30" s="90" t="s">
        <v>64</v>
      </c>
      <c r="M30" s="74">
        <f t="shared" si="0"/>
        <v>6.0000000000000006E-4</v>
      </c>
      <c r="N30" s="89">
        <v>4</v>
      </c>
      <c r="O30" s="90" t="s">
        <v>64</v>
      </c>
      <c r="P30" s="74">
        <f t="shared" si="1"/>
        <v>4.0000000000000002E-4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7.7090000000000006E-2</v>
      </c>
      <c r="F31" s="92">
        <v>0.36320000000000002</v>
      </c>
      <c r="G31" s="88">
        <f t="shared" si="3"/>
        <v>0.44029000000000001</v>
      </c>
      <c r="H31" s="89">
        <v>9</v>
      </c>
      <c r="I31" s="90" t="s">
        <v>64</v>
      </c>
      <c r="J31" s="74">
        <f t="shared" si="4"/>
        <v>8.9999999999999998E-4</v>
      </c>
      <c r="K31" s="89">
        <v>6</v>
      </c>
      <c r="L31" s="90" t="s">
        <v>64</v>
      </c>
      <c r="M31" s="74">
        <f t="shared" si="0"/>
        <v>6.0000000000000006E-4</v>
      </c>
      <c r="N31" s="89">
        <v>5</v>
      </c>
      <c r="O31" s="90" t="s">
        <v>64</v>
      </c>
      <c r="P31" s="74">
        <f t="shared" si="1"/>
        <v>5.0000000000000001E-4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8.1250000000000003E-2</v>
      </c>
      <c r="F32" s="92">
        <v>0.37219999999999998</v>
      </c>
      <c r="G32" s="88">
        <f t="shared" si="3"/>
        <v>0.45344999999999996</v>
      </c>
      <c r="H32" s="89">
        <v>9</v>
      </c>
      <c r="I32" s="90" t="s">
        <v>64</v>
      </c>
      <c r="J32" s="74">
        <f t="shared" si="4"/>
        <v>8.9999999999999998E-4</v>
      </c>
      <c r="K32" s="89">
        <v>7</v>
      </c>
      <c r="L32" s="90" t="s">
        <v>64</v>
      </c>
      <c r="M32" s="74">
        <f t="shared" si="0"/>
        <v>6.9999999999999999E-4</v>
      </c>
      <c r="N32" s="89">
        <v>5</v>
      </c>
      <c r="O32" s="90" t="s">
        <v>64</v>
      </c>
      <c r="P32" s="74">
        <f t="shared" si="1"/>
        <v>5.0000000000000001E-4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8.6180000000000007E-2</v>
      </c>
      <c r="F33" s="92">
        <v>0.38200000000000001</v>
      </c>
      <c r="G33" s="88">
        <f t="shared" si="3"/>
        <v>0.46818000000000004</v>
      </c>
      <c r="H33" s="89">
        <v>10</v>
      </c>
      <c r="I33" s="90" t="s">
        <v>64</v>
      </c>
      <c r="J33" s="74">
        <f t="shared" si="4"/>
        <v>1E-3</v>
      </c>
      <c r="K33" s="89">
        <v>7</v>
      </c>
      <c r="L33" s="90" t="s">
        <v>64</v>
      </c>
      <c r="M33" s="74">
        <f t="shared" si="0"/>
        <v>6.9999999999999999E-4</v>
      </c>
      <c r="N33" s="89">
        <v>5</v>
      </c>
      <c r="O33" s="90" t="s">
        <v>64</v>
      </c>
      <c r="P33" s="74">
        <f t="shared" si="1"/>
        <v>5.0000000000000001E-4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9.085E-2</v>
      </c>
      <c r="F34" s="92">
        <v>0.39050000000000001</v>
      </c>
      <c r="G34" s="88">
        <f t="shared" si="3"/>
        <v>0.48135</v>
      </c>
      <c r="H34" s="89">
        <v>11</v>
      </c>
      <c r="I34" s="90" t="s">
        <v>64</v>
      </c>
      <c r="J34" s="74">
        <f t="shared" si="4"/>
        <v>1.0999999999999998E-3</v>
      </c>
      <c r="K34" s="89">
        <v>8</v>
      </c>
      <c r="L34" s="90" t="s">
        <v>64</v>
      </c>
      <c r="M34" s="74">
        <f t="shared" si="0"/>
        <v>8.0000000000000004E-4</v>
      </c>
      <c r="N34" s="89">
        <v>6</v>
      </c>
      <c r="O34" s="90" t="s">
        <v>64</v>
      </c>
      <c r="P34" s="74">
        <f t="shared" si="1"/>
        <v>6.0000000000000006E-4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9.5280000000000004E-2</v>
      </c>
      <c r="F35" s="92">
        <v>0.39789999999999998</v>
      </c>
      <c r="G35" s="88">
        <f t="shared" si="3"/>
        <v>0.49317999999999995</v>
      </c>
      <c r="H35" s="89">
        <v>12</v>
      </c>
      <c r="I35" s="90" t="s">
        <v>64</v>
      </c>
      <c r="J35" s="74">
        <f t="shared" si="4"/>
        <v>1.2000000000000001E-3</v>
      </c>
      <c r="K35" s="89">
        <v>8</v>
      </c>
      <c r="L35" s="90" t="s">
        <v>64</v>
      </c>
      <c r="M35" s="74">
        <f t="shared" si="0"/>
        <v>8.0000000000000004E-4</v>
      </c>
      <c r="N35" s="89">
        <v>6</v>
      </c>
      <c r="O35" s="90" t="s">
        <v>64</v>
      </c>
      <c r="P35" s="74">
        <f t="shared" si="1"/>
        <v>6.0000000000000006E-4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9.9519999999999997E-2</v>
      </c>
      <c r="F36" s="92">
        <v>0.40439999999999998</v>
      </c>
      <c r="G36" s="88">
        <f t="shared" si="3"/>
        <v>0.50391999999999992</v>
      </c>
      <c r="H36" s="89">
        <v>12</v>
      </c>
      <c r="I36" s="90" t="s">
        <v>64</v>
      </c>
      <c r="J36" s="74">
        <f t="shared" si="4"/>
        <v>1.2000000000000001E-3</v>
      </c>
      <c r="K36" s="89">
        <v>9</v>
      </c>
      <c r="L36" s="90" t="s">
        <v>64</v>
      </c>
      <c r="M36" s="74">
        <f t="shared" si="0"/>
        <v>8.9999999999999998E-4</v>
      </c>
      <c r="N36" s="89">
        <v>6</v>
      </c>
      <c r="O36" s="90" t="s">
        <v>64</v>
      </c>
      <c r="P36" s="74">
        <f t="shared" si="1"/>
        <v>6.0000000000000006E-4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0.1036</v>
      </c>
      <c r="F37" s="92">
        <v>0.41010000000000002</v>
      </c>
      <c r="G37" s="88">
        <f t="shared" si="3"/>
        <v>0.51370000000000005</v>
      </c>
      <c r="H37" s="89">
        <v>13</v>
      </c>
      <c r="I37" s="90" t="s">
        <v>64</v>
      </c>
      <c r="J37" s="74">
        <f t="shared" si="4"/>
        <v>1.2999999999999999E-3</v>
      </c>
      <c r="K37" s="89">
        <v>9</v>
      </c>
      <c r="L37" s="90" t="s">
        <v>64</v>
      </c>
      <c r="M37" s="74">
        <f t="shared" si="0"/>
        <v>8.9999999999999998E-4</v>
      </c>
      <c r="N37" s="89">
        <v>7</v>
      </c>
      <c r="O37" s="90" t="s">
        <v>64</v>
      </c>
      <c r="P37" s="74">
        <f t="shared" si="1"/>
        <v>6.9999999999999999E-4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0.1075</v>
      </c>
      <c r="F38" s="92">
        <v>0.4153</v>
      </c>
      <c r="G38" s="88">
        <f t="shared" si="3"/>
        <v>0.52280000000000004</v>
      </c>
      <c r="H38" s="89">
        <v>14</v>
      </c>
      <c r="I38" s="90" t="s">
        <v>64</v>
      </c>
      <c r="J38" s="74">
        <f t="shared" si="4"/>
        <v>1.4E-3</v>
      </c>
      <c r="K38" s="89">
        <v>10</v>
      </c>
      <c r="L38" s="90" t="s">
        <v>64</v>
      </c>
      <c r="M38" s="74">
        <f t="shared" si="0"/>
        <v>1E-3</v>
      </c>
      <c r="N38" s="89">
        <v>7</v>
      </c>
      <c r="O38" s="90" t="s">
        <v>64</v>
      </c>
      <c r="P38" s="74">
        <f t="shared" si="1"/>
        <v>6.9999999999999999E-4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0.1113</v>
      </c>
      <c r="F39" s="92">
        <v>0.41980000000000001</v>
      </c>
      <c r="G39" s="88">
        <f t="shared" si="3"/>
        <v>0.53110000000000002</v>
      </c>
      <c r="H39" s="89">
        <v>15</v>
      </c>
      <c r="I39" s="90" t="s">
        <v>64</v>
      </c>
      <c r="J39" s="74">
        <f t="shared" si="4"/>
        <v>1.5E-3</v>
      </c>
      <c r="K39" s="89">
        <v>10</v>
      </c>
      <c r="L39" s="90" t="s">
        <v>64</v>
      </c>
      <c r="M39" s="74">
        <f t="shared" si="0"/>
        <v>1E-3</v>
      </c>
      <c r="N39" s="89">
        <v>7</v>
      </c>
      <c r="O39" s="90" t="s">
        <v>64</v>
      </c>
      <c r="P39" s="74">
        <f t="shared" si="1"/>
        <v>6.9999999999999999E-4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0.1149</v>
      </c>
      <c r="F40" s="92">
        <v>0.4239</v>
      </c>
      <c r="G40" s="88">
        <f t="shared" si="3"/>
        <v>0.53879999999999995</v>
      </c>
      <c r="H40" s="89">
        <v>15</v>
      </c>
      <c r="I40" s="90" t="s">
        <v>64</v>
      </c>
      <c r="J40" s="74">
        <f t="shared" si="4"/>
        <v>1.5E-3</v>
      </c>
      <c r="K40" s="89">
        <v>10</v>
      </c>
      <c r="L40" s="90" t="s">
        <v>64</v>
      </c>
      <c r="M40" s="74">
        <f t="shared" si="0"/>
        <v>1E-3</v>
      </c>
      <c r="N40" s="89">
        <v>8</v>
      </c>
      <c r="O40" s="90" t="s">
        <v>64</v>
      </c>
      <c r="P40" s="74">
        <f t="shared" si="1"/>
        <v>8.0000000000000004E-4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0.12189999999999999</v>
      </c>
      <c r="F41" s="92">
        <v>0.43090000000000001</v>
      </c>
      <c r="G41" s="88">
        <f t="shared" si="3"/>
        <v>0.55279999999999996</v>
      </c>
      <c r="H41" s="89">
        <v>17</v>
      </c>
      <c r="I41" s="90" t="s">
        <v>64</v>
      </c>
      <c r="J41" s="74">
        <f t="shared" si="4"/>
        <v>1.7000000000000001E-3</v>
      </c>
      <c r="K41" s="89">
        <v>11</v>
      </c>
      <c r="L41" s="90" t="s">
        <v>64</v>
      </c>
      <c r="M41" s="74">
        <f t="shared" si="0"/>
        <v>1.0999999999999998E-3</v>
      </c>
      <c r="N41" s="89">
        <v>8</v>
      </c>
      <c r="O41" s="90" t="s">
        <v>64</v>
      </c>
      <c r="P41" s="74">
        <f t="shared" si="1"/>
        <v>8.0000000000000004E-4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0.1285</v>
      </c>
      <c r="F42" s="92">
        <v>0.43659999999999999</v>
      </c>
      <c r="G42" s="88">
        <f t="shared" si="3"/>
        <v>0.56509999999999994</v>
      </c>
      <c r="H42" s="89">
        <v>18</v>
      </c>
      <c r="I42" s="90" t="s">
        <v>64</v>
      </c>
      <c r="J42" s="74">
        <f t="shared" si="4"/>
        <v>1.8E-3</v>
      </c>
      <c r="K42" s="89">
        <v>12</v>
      </c>
      <c r="L42" s="90" t="s">
        <v>64</v>
      </c>
      <c r="M42" s="74">
        <f t="shared" si="0"/>
        <v>1.2000000000000001E-3</v>
      </c>
      <c r="N42" s="89">
        <v>9</v>
      </c>
      <c r="O42" s="90" t="s">
        <v>64</v>
      </c>
      <c r="P42" s="74">
        <f t="shared" si="1"/>
        <v>8.9999999999999998E-4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0.13469999999999999</v>
      </c>
      <c r="F43" s="92">
        <v>0.44130000000000003</v>
      </c>
      <c r="G43" s="88">
        <f t="shared" si="3"/>
        <v>0.57600000000000007</v>
      </c>
      <c r="H43" s="89">
        <v>20</v>
      </c>
      <c r="I43" s="90" t="s">
        <v>64</v>
      </c>
      <c r="J43" s="74">
        <f t="shared" si="4"/>
        <v>2E-3</v>
      </c>
      <c r="K43" s="89">
        <v>13</v>
      </c>
      <c r="L43" s="90" t="s">
        <v>64</v>
      </c>
      <c r="M43" s="74">
        <f t="shared" si="0"/>
        <v>1.2999999999999999E-3</v>
      </c>
      <c r="N43" s="89">
        <v>9</v>
      </c>
      <c r="O43" s="90" t="s">
        <v>64</v>
      </c>
      <c r="P43" s="74">
        <f t="shared" si="1"/>
        <v>8.9999999999999998E-4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0.14069999999999999</v>
      </c>
      <c r="F44" s="92">
        <v>0.4451</v>
      </c>
      <c r="G44" s="88">
        <f t="shared" si="3"/>
        <v>0.58579999999999999</v>
      </c>
      <c r="H44" s="89">
        <v>21</v>
      </c>
      <c r="I44" s="90" t="s">
        <v>64</v>
      </c>
      <c r="J44" s="74">
        <f t="shared" si="4"/>
        <v>2.1000000000000003E-3</v>
      </c>
      <c r="K44" s="89">
        <v>14</v>
      </c>
      <c r="L44" s="90" t="s">
        <v>64</v>
      </c>
      <c r="M44" s="74">
        <f t="shared" si="0"/>
        <v>1.4E-3</v>
      </c>
      <c r="N44" s="89">
        <v>10</v>
      </c>
      <c r="O44" s="90" t="s">
        <v>64</v>
      </c>
      <c r="P44" s="74">
        <f t="shared" si="1"/>
        <v>1E-3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0.14649999999999999</v>
      </c>
      <c r="F45" s="92">
        <v>0.44829999999999998</v>
      </c>
      <c r="G45" s="88">
        <f t="shared" si="3"/>
        <v>0.5948</v>
      </c>
      <c r="H45" s="89">
        <v>22</v>
      </c>
      <c r="I45" s="90" t="s">
        <v>64</v>
      </c>
      <c r="J45" s="74">
        <f t="shared" si="4"/>
        <v>2.1999999999999997E-3</v>
      </c>
      <c r="K45" s="89">
        <v>14</v>
      </c>
      <c r="L45" s="90" t="s">
        <v>64</v>
      </c>
      <c r="M45" s="74">
        <f t="shared" si="0"/>
        <v>1.4E-3</v>
      </c>
      <c r="N45" s="89">
        <v>10</v>
      </c>
      <c r="O45" s="90" t="s">
        <v>64</v>
      </c>
      <c r="P45" s="74">
        <f t="shared" si="1"/>
        <v>1E-3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0.152</v>
      </c>
      <c r="F46" s="92">
        <v>0.45079999999999998</v>
      </c>
      <c r="G46" s="88">
        <f t="shared" si="3"/>
        <v>0.6028</v>
      </c>
      <c r="H46" s="89">
        <v>24</v>
      </c>
      <c r="I46" s="90" t="s">
        <v>64</v>
      </c>
      <c r="J46" s="74">
        <f t="shared" si="4"/>
        <v>2.4000000000000002E-3</v>
      </c>
      <c r="K46" s="89">
        <v>15</v>
      </c>
      <c r="L46" s="90" t="s">
        <v>64</v>
      </c>
      <c r="M46" s="74">
        <f t="shared" si="0"/>
        <v>1.5E-3</v>
      </c>
      <c r="N46" s="89">
        <v>11</v>
      </c>
      <c r="O46" s="90" t="s">
        <v>64</v>
      </c>
      <c r="P46" s="74">
        <f t="shared" si="1"/>
        <v>1.0999999999999998E-3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0.16250000000000001</v>
      </c>
      <c r="F47" s="92">
        <v>0.45450000000000002</v>
      </c>
      <c r="G47" s="88">
        <f t="shared" si="3"/>
        <v>0.61699999999999999</v>
      </c>
      <c r="H47" s="89">
        <v>27</v>
      </c>
      <c r="I47" s="90" t="s">
        <v>64</v>
      </c>
      <c r="J47" s="74">
        <f t="shared" si="4"/>
        <v>2.7000000000000001E-3</v>
      </c>
      <c r="K47" s="89">
        <v>17</v>
      </c>
      <c r="L47" s="90" t="s">
        <v>64</v>
      </c>
      <c r="M47" s="74">
        <f t="shared" si="0"/>
        <v>1.7000000000000001E-3</v>
      </c>
      <c r="N47" s="89">
        <v>12</v>
      </c>
      <c r="O47" s="90" t="s">
        <v>64</v>
      </c>
      <c r="P47" s="74">
        <f t="shared" si="1"/>
        <v>1.2000000000000001E-3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0.1724</v>
      </c>
      <c r="F48" s="92">
        <v>0.45679999999999998</v>
      </c>
      <c r="G48" s="88">
        <f t="shared" si="3"/>
        <v>0.62919999999999998</v>
      </c>
      <c r="H48" s="89">
        <v>29</v>
      </c>
      <c r="I48" s="90" t="s">
        <v>64</v>
      </c>
      <c r="J48" s="74">
        <f t="shared" si="4"/>
        <v>2.9000000000000002E-3</v>
      </c>
      <c r="K48" s="89">
        <v>18</v>
      </c>
      <c r="L48" s="90" t="s">
        <v>64</v>
      </c>
      <c r="M48" s="74">
        <f t="shared" si="0"/>
        <v>1.8E-3</v>
      </c>
      <c r="N48" s="89">
        <v>13</v>
      </c>
      <c r="O48" s="90" t="s">
        <v>64</v>
      </c>
      <c r="P48" s="74">
        <f t="shared" si="1"/>
        <v>1.2999999999999999E-3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0.1817</v>
      </c>
      <c r="F49" s="92">
        <v>0.45789999999999997</v>
      </c>
      <c r="G49" s="88">
        <f t="shared" si="3"/>
        <v>0.63959999999999995</v>
      </c>
      <c r="H49" s="89">
        <v>32</v>
      </c>
      <c r="I49" s="90" t="s">
        <v>64</v>
      </c>
      <c r="J49" s="74">
        <f t="shared" si="4"/>
        <v>3.2000000000000002E-3</v>
      </c>
      <c r="K49" s="89">
        <v>19</v>
      </c>
      <c r="L49" s="90" t="s">
        <v>64</v>
      </c>
      <c r="M49" s="74">
        <f t="shared" si="0"/>
        <v>1.9E-3</v>
      </c>
      <c r="N49" s="89">
        <v>14</v>
      </c>
      <c r="O49" s="90" t="s">
        <v>64</v>
      </c>
      <c r="P49" s="74">
        <f t="shared" si="1"/>
        <v>1.4E-3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0.19059999999999999</v>
      </c>
      <c r="F50" s="92">
        <v>0.45829999999999999</v>
      </c>
      <c r="G50" s="88">
        <f t="shared" si="3"/>
        <v>0.64890000000000003</v>
      </c>
      <c r="H50" s="89">
        <v>35</v>
      </c>
      <c r="I50" s="90" t="s">
        <v>64</v>
      </c>
      <c r="J50" s="74">
        <f t="shared" si="4"/>
        <v>3.5000000000000005E-3</v>
      </c>
      <c r="K50" s="89">
        <v>21</v>
      </c>
      <c r="L50" s="90" t="s">
        <v>64</v>
      </c>
      <c r="M50" s="74">
        <f t="shared" si="0"/>
        <v>2.1000000000000003E-3</v>
      </c>
      <c r="N50" s="89">
        <v>15</v>
      </c>
      <c r="O50" s="90" t="s">
        <v>64</v>
      </c>
      <c r="P50" s="74">
        <f t="shared" si="1"/>
        <v>1.5E-3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0.19900000000000001</v>
      </c>
      <c r="F51" s="92">
        <v>0.45800000000000002</v>
      </c>
      <c r="G51" s="88">
        <f t="shared" si="3"/>
        <v>0.65700000000000003</v>
      </c>
      <c r="H51" s="89">
        <v>37</v>
      </c>
      <c r="I51" s="90" t="s">
        <v>64</v>
      </c>
      <c r="J51" s="74">
        <f t="shared" si="4"/>
        <v>3.6999999999999997E-3</v>
      </c>
      <c r="K51" s="89">
        <v>22</v>
      </c>
      <c r="L51" s="90" t="s">
        <v>64</v>
      </c>
      <c r="M51" s="74">
        <f t="shared" si="0"/>
        <v>2.1999999999999997E-3</v>
      </c>
      <c r="N51" s="89">
        <v>16</v>
      </c>
      <c r="O51" s="90" t="s">
        <v>64</v>
      </c>
      <c r="P51" s="74">
        <f t="shared" si="1"/>
        <v>1.6000000000000001E-3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0.2072</v>
      </c>
      <c r="F52" s="92">
        <v>0.4572</v>
      </c>
      <c r="G52" s="88">
        <f t="shared" si="3"/>
        <v>0.66439999999999999</v>
      </c>
      <c r="H52" s="89">
        <v>40</v>
      </c>
      <c r="I52" s="90" t="s">
        <v>64</v>
      </c>
      <c r="J52" s="74">
        <f t="shared" si="4"/>
        <v>4.0000000000000001E-3</v>
      </c>
      <c r="K52" s="89">
        <v>24</v>
      </c>
      <c r="L52" s="90" t="s">
        <v>64</v>
      </c>
      <c r="M52" s="74">
        <f t="shared" si="0"/>
        <v>2.4000000000000002E-3</v>
      </c>
      <c r="N52" s="89">
        <v>17</v>
      </c>
      <c r="O52" s="90" t="s">
        <v>64</v>
      </c>
      <c r="P52" s="74">
        <f t="shared" si="1"/>
        <v>1.7000000000000001E-3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0.215</v>
      </c>
      <c r="F53" s="92">
        <v>0.45610000000000001</v>
      </c>
      <c r="G53" s="88">
        <f t="shared" si="3"/>
        <v>0.67110000000000003</v>
      </c>
      <c r="H53" s="89">
        <v>43</v>
      </c>
      <c r="I53" s="90" t="s">
        <v>64</v>
      </c>
      <c r="J53" s="74">
        <f t="shared" si="4"/>
        <v>4.3E-3</v>
      </c>
      <c r="K53" s="89">
        <v>25</v>
      </c>
      <c r="L53" s="90" t="s">
        <v>64</v>
      </c>
      <c r="M53" s="74">
        <f t="shared" si="0"/>
        <v>2.5000000000000001E-3</v>
      </c>
      <c r="N53" s="89">
        <v>18</v>
      </c>
      <c r="O53" s="90" t="s">
        <v>64</v>
      </c>
      <c r="P53" s="74">
        <f t="shared" si="1"/>
        <v>1.8E-3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0.2225</v>
      </c>
      <c r="F54" s="92">
        <v>0.4546</v>
      </c>
      <c r="G54" s="88">
        <f t="shared" si="3"/>
        <v>0.67710000000000004</v>
      </c>
      <c r="H54" s="89">
        <v>45</v>
      </c>
      <c r="I54" s="90" t="s">
        <v>64</v>
      </c>
      <c r="J54" s="74">
        <f t="shared" si="4"/>
        <v>4.4999999999999997E-3</v>
      </c>
      <c r="K54" s="89">
        <v>26</v>
      </c>
      <c r="L54" s="90" t="s">
        <v>64</v>
      </c>
      <c r="M54" s="74">
        <f t="shared" si="0"/>
        <v>2.5999999999999999E-3</v>
      </c>
      <c r="N54" s="89">
        <v>19</v>
      </c>
      <c r="O54" s="90" t="s">
        <v>64</v>
      </c>
      <c r="P54" s="74">
        <f t="shared" si="1"/>
        <v>1.9E-3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0.2298</v>
      </c>
      <c r="F55" s="92">
        <v>0.45290000000000002</v>
      </c>
      <c r="G55" s="88">
        <f t="shared" si="3"/>
        <v>0.68270000000000008</v>
      </c>
      <c r="H55" s="89">
        <v>48</v>
      </c>
      <c r="I55" s="90" t="s">
        <v>64</v>
      </c>
      <c r="J55" s="74">
        <f t="shared" si="4"/>
        <v>4.8000000000000004E-3</v>
      </c>
      <c r="K55" s="89">
        <v>28</v>
      </c>
      <c r="L55" s="90" t="s">
        <v>64</v>
      </c>
      <c r="M55" s="74">
        <f t="shared" si="0"/>
        <v>2.8E-3</v>
      </c>
      <c r="N55" s="89">
        <v>20</v>
      </c>
      <c r="O55" s="90" t="s">
        <v>64</v>
      </c>
      <c r="P55" s="74">
        <f t="shared" si="1"/>
        <v>2E-3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0.2369</v>
      </c>
      <c r="F56" s="92">
        <v>0.45090000000000002</v>
      </c>
      <c r="G56" s="88">
        <f t="shared" si="3"/>
        <v>0.68779999999999997</v>
      </c>
      <c r="H56" s="89">
        <v>51</v>
      </c>
      <c r="I56" s="90" t="s">
        <v>64</v>
      </c>
      <c r="J56" s="74">
        <f t="shared" si="4"/>
        <v>5.0999999999999995E-3</v>
      </c>
      <c r="K56" s="89">
        <v>29</v>
      </c>
      <c r="L56" s="90" t="s">
        <v>64</v>
      </c>
      <c r="M56" s="74">
        <f t="shared" si="0"/>
        <v>2.9000000000000002E-3</v>
      </c>
      <c r="N56" s="89">
        <v>21</v>
      </c>
      <c r="O56" s="90" t="s">
        <v>64</v>
      </c>
      <c r="P56" s="74">
        <f t="shared" si="1"/>
        <v>2.1000000000000003E-3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0.24379999999999999</v>
      </c>
      <c r="F57" s="92">
        <v>0.44879999999999998</v>
      </c>
      <c r="G57" s="88">
        <f t="shared" si="3"/>
        <v>0.69259999999999999</v>
      </c>
      <c r="H57" s="89">
        <v>53</v>
      </c>
      <c r="I57" s="90" t="s">
        <v>64</v>
      </c>
      <c r="J57" s="74">
        <f t="shared" si="4"/>
        <v>5.3E-3</v>
      </c>
      <c r="K57" s="89">
        <v>30</v>
      </c>
      <c r="L57" s="90" t="s">
        <v>64</v>
      </c>
      <c r="M57" s="74">
        <f t="shared" si="0"/>
        <v>3.0000000000000001E-3</v>
      </c>
      <c r="N57" s="89">
        <v>22</v>
      </c>
      <c r="O57" s="90" t="s">
        <v>64</v>
      </c>
      <c r="P57" s="74">
        <f t="shared" si="1"/>
        <v>2.1999999999999997E-3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0.25700000000000001</v>
      </c>
      <c r="F58" s="92">
        <v>0.44429999999999997</v>
      </c>
      <c r="G58" s="88">
        <f t="shared" si="3"/>
        <v>0.70130000000000003</v>
      </c>
      <c r="H58" s="89">
        <v>59</v>
      </c>
      <c r="I58" s="90" t="s">
        <v>64</v>
      </c>
      <c r="J58" s="74">
        <f t="shared" si="4"/>
        <v>5.8999999999999999E-3</v>
      </c>
      <c r="K58" s="89">
        <v>33</v>
      </c>
      <c r="L58" s="90" t="s">
        <v>64</v>
      </c>
      <c r="M58" s="74">
        <f t="shared" si="0"/>
        <v>3.3E-3</v>
      </c>
      <c r="N58" s="89">
        <v>24</v>
      </c>
      <c r="O58" s="90" t="s">
        <v>64</v>
      </c>
      <c r="P58" s="74">
        <f t="shared" si="1"/>
        <v>2.4000000000000002E-3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0.27250000000000002</v>
      </c>
      <c r="F59" s="92">
        <v>0.43809999999999999</v>
      </c>
      <c r="G59" s="88">
        <f t="shared" si="3"/>
        <v>0.71060000000000001</v>
      </c>
      <c r="H59" s="89">
        <v>65</v>
      </c>
      <c r="I59" s="90" t="s">
        <v>64</v>
      </c>
      <c r="J59" s="74">
        <f t="shared" si="4"/>
        <v>6.5000000000000006E-3</v>
      </c>
      <c r="K59" s="89">
        <v>36</v>
      </c>
      <c r="L59" s="90" t="s">
        <v>64</v>
      </c>
      <c r="M59" s="74">
        <f t="shared" si="0"/>
        <v>3.5999999999999999E-3</v>
      </c>
      <c r="N59" s="89">
        <v>26</v>
      </c>
      <c r="O59" s="90" t="s">
        <v>64</v>
      </c>
      <c r="P59" s="74">
        <f t="shared" si="1"/>
        <v>2.5999999999999999E-3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0.2873</v>
      </c>
      <c r="F60" s="92">
        <v>0.43169999999999997</v>
      </c>
      <c r="G60" s="88">
        <f t="shared" si="3"/>
        <v>0.71899999999999997</v>
      </c>
      <c r="H60" s="89">
        <v>72</v>
      </c>
      <c r="I60" s="90" t="s">
        <v>64</v>
      </c>
      <c r="J60" s="74">
        <f t="shared" si="4"/>
        <v>7.1999999999999998E-3</v>
      </c>
      <c r="K60" s="89">
        <v>39</v>
      </c>
      <c r="L60" s="90" t="s">
        <v>64</v>
      </c>
      <c r="M60" s="74">
        <f t="shared" si="0"/>
        <v>3.8999999999999998E-3</v>
      </c>
      <c r="N60" s="89">
        <v>28</v>
      </c>
      <c r="O60" s="90" t="s">
        <v>64</v>
      </c>
      <c r="P60" s="74">
        <f t="shared" si="1"/>
        <v>2.8E-3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0.30130000000000001</v>
      </c>
      <c r="F61" s="92">
        <v>0.42520000000000002</v>
      </c>
      <c r="G61" s="88">
        <f t="shared" si="3"/>
        <v>0.72650000000000003</v>
      </c>
      <c r="H61" s="89">
        <v>78</v>
      </c>
      <c r="I61" s="90" t="s">
        <v>64</v>
      </c>
      <c r="J61" s="74">
        <f t="shared" si="4"/>
        <v>7.7999999999999996E-3</v>
      </c>
      <c r="K61" s="89">
        <v>41</v>
      </c>
      <c r="L61" s="90" t="s">
        <v>64</v>
      </c>
      <c r="M61" s="74">
        <f t="shared" si="0"/>
        <v>4.1000000000000003E-3</v>
      </c>
      <c r="N61" s="89">
        <v>30</v>
      </c>
      <c r="O61" s="90" t="s">
        <v>64</v>
      </c>
      <c r="P61" s="74">
        <f t="shared" si="1"/>
        <v>3.0000000000000001E-3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0.31469999999999998</v>
      </c>
      <c r="F62" s="92">
        <v>0.41870000000000002</v>
      </c>
      <c r="G62" s="88">
        <f t="shared" si="3"/>
        <v>0.73340000000000005</v>
      </c>
      <c r="H62" s="89">
        <v>85</v>
      </c>
      <c r="I62" s="90" t="s">
        <v>64</v>
      </c>
      <c r="J62" s="74">
        <f t="shared" si="4"/>
        <v>8.5000000000000006E-3</v>
      </c>
      <c r="K62" s="89">
        <v>44</v>
      </c>
      <c r="L62" s="90" t="s">
        <v>64</v>
      </c>
      <c r="M62" s="74">
        <f t="shared" si="0"/>
        <v>4.3999999999999994E-3</v>
      </c>
      <c r="N62" s="89">
        <v>32</v>
      </c>
      <c r="O62" s="90" t="s">
        <v>64</v>
      </c>
      <c r="P62" s="74">
        <f t="shared" si="1"/>
        <v>3.2000000000000002E-3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0.32750000000000001</v>
      </c>
      <c r="F63" s="92">
        <v>0.41220000000000001</v>
      </c>
      <c r="G63" s="88">
        <f t="shared" si="3"/>
        <v>0.73970000000000002</v>
      </c>
      <c r="H63" s="89">
        <v>92</v>
      </c>
      <c r="I63" s="90" t="s">
        <v>64</v>
      </c>
      <c r="J63" s="74">
        <f t="shared" si="4"/>
        <v>9.1999999999999998E-3</v>
      </c>
      <c r="K63" s="89">
        <v>47</v>
      </c>
      <c r="L63" s="90" t="s">
        <v>64</v>
      </c>
      <c r="M63" s="74">
        <f t="shared" si="0"/>
        <v>4.7000000000000002E-3</v>
      </c>
      <c r="N63" s="89">
        <v>34</v>
      </c>
      <c r="O63" s="90" t="s">
        <v>64</v>
      </c>
      <c r="P63" s="74">
        <f t="shared" si="1"/>
        <v>3.4000000000000002E-3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0.33989999999999998</v>
      </c>
      <c r="F64" s="92">
        <v>0.40579999999999999</v>
      </c>
      <c r="G64" s="88">
        <f t="shared" si="3"/>
        <v>0.74570000000000003</v>
      </c>
      <c r="H64" s="89">
        <v>98</v>
      </c>
      <c r="I64" s="90" t="s">
        <v>64</v>
      </c>
      <c r="J64" s="74">
        <f t="shared" si="4"/>
        <v>9.7999999999999997E-3</v>
      </c>
      <c r="K64" s="89">
        <v>50</v>
      </c>
      <c r="L64" s="90" t="s">
        <v>64</v>
      </c>
      <c r="M64" s="74">
        <f t="shared" si="0"/>
        <v>5.0000000000000001E-3</v>
      </c>
      <c r="N64" s="89">
        <v>36</v>
      </c>
      <c r="O64" s="90" t="s">
        <v>64</v>
      </c>
      <c r="P64" s="74">
        <f t="shared" si="1"/>
        <v>3.5999999999999999E-3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0.3518</v>
      </c>
      <c r="F65" s="92">
        <v>0.39960000000000001</v>
      </c>
      <c r="G65" s="88">
        <f t="shared" si="3"/>
        <v>0.75140000000000007</v>
      </c>
      <c r="H65" s="89">
        <v>105</v>
      </c>
      <c r="I65" s="90" t="s">
        <v>64</v>
      </c>
      <c r="J65" s="74">
        <f t="shared" si="4"/>
        <v>1.0499999999999999E-2</v>
      </c>
      <c r="K65" s="89">
        <v>52</v>
      </c>
      <c r="L65" s="90" t="s">
        <v>64</v>
      </c>
      <c r="M65" s="74">
        <f t="shared" si="0"/>
        <v>5.1999999999999998E-3</v>
      </c>
      <c r="N65" s="89">
        <v>38</v>
      </c>
      <c r="O65" s="90" t="s">
        <v>64</v>
      </c>
      <c r="P65" s="74">
        <f t="shared" si="1"/>
        <v>3.8E-3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0.3634</v>
      </c>
      <c r="F66" s="92">
        <v>0.39350000000000002</v>
      </c>
      <c r="G66" s="88">
        <f t="shared" si="3"/>
        <v>0.75690000000000002</v>
      </c>
      <c r="H66" s="89">
        <v>112</v>
      </c>
      <c r="I66" s="90" t="s">
        <v>64</v>
      </c>
      <c r="J66" s="74">
        <f t="shared" si="4"/>
        <v>1.12E-2</v>
      </c>
      <c r="K66" s="89">
        <v>55</v>
      </c>
      <c r="L66" s="90" t="s">
        <v>64</v>
      </c>
      <c r="M66" s="74">
        <f t="shared" si="0"/>
        <v>5.4999999999999997E-3</v>
      </c>
      <c r="N66" s="89">
        <v>40</v>
      </c>
      <c r="O66" s="90" t="s">
        <v>64</v>
      </c>
      <c r="P66" s="74">
        <f t="shared" si="1"/>
        <v>4.0000000000000001E-3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0.38540000000000002</v>
      </c>
      <c r="F67" s="92">
        <v>0.38179999999999997</v>
      </c>
      <c r="G67" s="88">
        <f t="shared" si="3"/>
        <v>0.76719999999999999</v>
      </c>
      <c r="H67" s="89">
        <v>125</v>
      </c>
      <c r="I67" s="90" t="s">
        <v>64</v>
      </c>
      <c r="J67" s="74">
        <f t="shared" si="4"/>
        <v>1.2500000000000001E-2</v>
      </c>
      <c r="K67" s="89">
        <v>60</v>
      </c>
      <c r="L67" s="90" t="s">
        <v>64</v>
      </c>
      <c r="M67" s="74">
        <f t="shared" si="0"/>
        <v>6.0000000000000001E-3</v>
      </c>
      <c r="N67" s="89">
        <v>44</v>
      </c>
      <c r="O67" s="90" t="s">
        <v>64</v>
      </c>
      <c r="P67" s="74">
        <f t="shared" si="1"/>
        <v>4.3999999999999994E-3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0.40629999999999999</v>
      </c>
      <c r="F68" s="92">
        <v>0.37069999999999997</v>
      </c>
      <c r="G68" s="88">
        <f t="shared" si="3"/>
        <v>0.77699999999999991</v>
      </c>
      <c r="H68" s="89">
        <v>138</v>
      </c>
      <c r="I68" s="90" t="s">
        <v>64</v>
      </c>
      <c r="J68" s="74">
        <f t="shared" si="4"/>
        <v>1.3800000000000002E-2</v>
      </c>
      <c r="K68" s="89">
        <v>65</v>
      </c>
      <c r="L68" s="90" t="s">
        <v>64</v>
      </c>
      <c r="M68" s="74">
        <f t="shared" si="0"/>
        <v>6.5000000000000006E-3</v>
      </c>
      <c r="N68" s="89">
        <v>48</v>
      </c>
      <c r="O68" s="90" t="s">
        <v>64</v>
      </c>
      <c r="P68" s="74">
        <f t="shared" si="1"/>
        <v>4.8000000000000004E-3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0.42609999999999998</v>
      </c>
      <c r="F69" s="92">
        <v>0.36030000000000001</v>
      </c>
      <c r="G69" s="88">
        <f t="shared" si="3"/>
        <v>0.78639999999999999</v>
      </c>
      <c r="H69" s="89">
        <v>152</v>
      </c>
      <c r="I69" s="90" t="s">
        <v>64</v>
      </c>
      <c r="J69" s="74">
        <f t="shared" si="4"/>
        <v>1.52E-2</v>
      </c>
      <c r="K69" s="89">
        <v>70</v>
      </c>
      <c r="L69" s="90" t="s">
        <v>64</v>
      </c>
      <c r="M69" s="74">
        <f t="shared" si="0"/>
        <v>7.000000000000001E-3</v>
      </c>
      <c r="N69" s="89">
        <v>52</v>
      </c>
      <c r="O69" s="90" t="s">
        <v>64</v>
      </c>
      <c r="P69" s="74">
        <f t="shared" si="1"/>
        <v>5.1999999999999998E-3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0.4451</v>
      </c>
      <c r="F70" s="92">
        <v>0.35049999999999998</v>
      </c>
      <c r="G70" s="88">
        <f t="shared" si="3"/>
        <v>0.79559999999999997</v>
      </c>
      <c r="H70" s="89">
        <v>165</v>
      </c>
      <c r="I70" s="90" t="s">
        <v>64</v>
      </c>
      <c r="J70" s="74">
        <f t="shared" si="4"/>
        <v>1.6500000000000001E-2</v>
      </c>
      <c r="K70" s="89">
        <v>74</v>
      </c>
      <c r="L70" s="90" t="s">
        <v>64</v>
      </c>
      <c r="M70" s="74">
        <f t="shared" si="0"/>
        <v>7.3999999999999995E-3</v>
      </c>
      <c r="N70" s="89">
        <v>56</v>
      </c>
      <c r="O70" s="90" t="s">
        <v>64</v>
      </c>
      <c r="P70" s="74">
        <f t="shared" si="1"/>
        <v>5.5999999999999999E-3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0.4632</v>
      </c>
      <c r="F71" s="92">
        <v>0.3412</v>
      </c>
      <c r="G71" s="88">
        <f t="shared" si="3"/>
        <v>0.8044</v>
      </c>
      <c r="H71" s="89">
        <v>178</v>
      </c>
      <c r="I71" s="90" t="s">
        <v>64</v>
      </c>
      <c r="J71" s="74">
        <f t="shared" si="4"/>
        <v>1.78E-2</v>
      </c>
      <c r="K71" s="89">
        <v>79</v>
      </c>
      <c r="L71" s="90" t="s">
        <v>64</v>
      </c>
      <c r="M71" s="74">
        <f t="shared" si="0"/>
        <v>7.9000000000000008E-3</v>
      </c>
      <c r="N71" s="89">
        <v>60</v>
      </c>
      <c r="O71" s="90" t="s">
        <v>64</v>
      </c>
      <c r="P71" s="74">
        <f t="shared" si="1"/>
        <v>6.0000000000000001E-3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0.48070000000000002</v>
      </c>
      <c r="F72" s="92">
        <v>0.33250000000000002</v>
      </c>
      <c r="G72" s="88">
        <f t="shared" si="3"/>
        <v>0.81320000000000003</v>
      </c>
      <c r="H72" s="89">
        <v>191</v>
      </c>
      <c r="I72" s="90" t="s">
        <v>64</v>
      </c>
      <c r="J72" s="74">
        <f t="shared" si="4"/>
        <v>1.9099999999999999E-2</v>
      </c>
      <c r="K72" s="89">
        <v>83</v>
      </c>
      <c r="L72" s="90" t="s">
        <v>64</v>
      </c>
      <c r="M72" s="74">
        <f t="shared" si="0"/>
        <v>8.3000000000000001E-3</v>
      </c>
      <c r="N72" s="89">
        <v>63</v>
      </c>
      <c r="O72" s="90" t="s">
        <v>64</v>
      </c>
      <c r="P72" s="74">
        <f t="shared" si="1"/>
        <v>6.3E-3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0.51390000000000002</v>
      </c>
      <c r="F73" s="92">
        <v>0.3165</v>
      </c>
      <c r="G73" s="88">
        <f t="shared" si="3"/>
        <v>0.83040000000000003</v>
      </c>
      <c r="H73" s="89">
        <v>218</v>
      </c>
      <c r="I73" s="90" t="s">
        <v>64</v>
      </c>
      <c r="J73" s="74">
        <f t="shared" si="4"/>
        <v>2.18E-2</v>
      </c>
      <c r="K73" s="89">
        <v>91</v>
      </c>
      <c r="L73" s="90" t="s">
        <v>64</v>
      </c>
      <c r="M73" s="74">
        <f t="shared" si="0"/>
        <v>9.1000000000000004E-3</v>
      </c>
      <c r="N73" s="89">
        <v>70</v>
      </c>
      <c r="O73" s="90" t="s">
        <v>64</v>
      </c>
      <c r="P73" s="74">
        <f t="shared" si="1"/>
        <v>7.000000000000001E-3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0.54510000000000003</v>
      </c>
      <c r="F74" s="92">
        <v>0.30220000000000002</v>
      </c>
      <c r="G74" s="88">
        <f t="shared" si="3"/>
        <v>0.84730000000000005</v>
      </c>
      <c r="H74" s="89">
        <v>244</v>
      </c>
      <c r="I74" s="90" t="s">
        <v>64</v>
      </c>
      <c r="J74" s="74">
        <f t="shared" si="4"/>
        <v>2.4399999999999998E-2</v>
      </c>
      <c r="K74" s="89">
        <v>99</v>
      </c>
      <c r="L74" s="90" t="s">
        <v>64</v>
      </c>
      <c r="M74" s="74">
        <f t="shared" si="0"/>
        <v>9.9000000000000008E-3</v>
      </c>
      <c r="N74" s="89">
        <v>77</v>
      </c>
      <c r="O74" s="90" t="s">
        <v>64</v>
      </c>
      <c r="P74" s="74">
        <f t="shared" si="1"/>
        <v>7.7000000000000002E-3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0.5746</v>
      </c>
      <c r="F75" s="92">
        <v>0.2893</v>
      </c>
      <c r="G75" s="88">
        <f t="shared" si="3"/>
        <v>0.8639</v>
      </c>
      <c r="H75" s="89">
        <v>270</v>
      </c>
      <c r="I75" s="90" t="s">
        <v>64</v>
      </c>
      <c r="J75" s="74">
        <f t="shared" si="4"/>
        <v>2.7000000000000003E-2</v>
      </c>
      <c r="K75" s="89">
        <v>107</v>
      </c>
      <c r="L75" s="90" t="s">
        <v>64</v>
      </c>
      <c r="M75" s="74">
        <f t="shared" si="0"/>
        <v>1.0699999999999999E-2</v>
      </c>
      <c r="N75" s="89">
        <v>84</v>
      </c>
      <c r="O75" s="90" t="s">
        <v>64</v>
      </c>
      <c r="P75" s="74">
        <f t="shared" si="1"/>
        <v>8.4000000000000012E-3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0.60260000000000002</v>
      </c>
      <c r="F76" s="92">
        <v>0.2777</v>
      </c>
      <c r="G76" s="88">
        <f t="shared" si="3"/>
        <v>0.88030000000000008</v>
      </c>
      <c r="H76" s="89">
        <v>296</v>
      </c>
      <c r="I76" s="90" t="s">
        <v>64</v>
      </c>
      <c r="J76" s="74">
        <f t="shared" si="4"/>
        <v>2.9599999999999998E-2</v>
      </c>
      <c r="K76" s="89">
        <v>114</v>
      </c>
      <c r="L76" s="90" t="s">
        <v>64</v>
      </c>
      <c r="M76" s="74">
        <f t="shared" si="0"/>
        <v>1.14E-2</v>
      </c>
      <c r="N76" s="89">
        <v>91</v>
      </c>
      <c r="O76" s="90" t="s">
        <v>64</v>
      </c>
      <c r="P76" s="74">
        <f t="shared" si="1"/>
        <v>9.1000000000000004E-3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0.62939999999999996</v>
      </c>
      <c r="F77" s="92">
        <v>0.2671</v>
      </c>
      <c r="G77" s="88">
        <f t="shared" si="3"/>
        <v>0.89649999999999996</v>
      </c>
      <c r="H77" s="89">
        <v>322</v>
      </c>
      <c r="I77" s="90" t="s">
        <v>64</v>
      </c>
      <c r="J77" s="74">
        <f t="shared" si="4"/>
        <v>3.2199999999999999E-2</v>
      </c>
      <c r="K77" s="89">
        <v>120</v>
      </c>
      <c r="L77" s="90" t="s">
        <v>64</v>
      </c>
      <c r="M77" s="74">
        <f t="shared" si="0"/>
        <v>1.2E-2</v>
      </c>
      <c r="N77" s="89">
        <v>97</v>
      </c>
      <c r="O77" s="90" t="s">
        <v>64</v>
      </c>
      <c r="P77" s="74">
        <f t="shared" si="1"/>
        <v>9.7000000000000003E-3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0.65510000000000002</v>
      </c>
      <c r="F78" s="92">
        <v>0.25740000000000002</v>
      </c>
      <c r="G78" s="88">
        <f t="shared" si="3"/>
        <v>0.91250000000000009</v>
      </c>
      <c r="H78" s="89">
        <v>347</v>
      </c>
      <c r="I78" s="90" t="s">
        <v>64</v>
      </c>
      <c r="J78" s="74">
        <f t="shared" si="4"/>
        <v>3.4699999999999995E-2</v>
      </c>
      <c r="K78" s="89">
        <v>127</v>
      </c>
      <c r="L78" s="90" t="s">
        <v>64</v>
      </c>
      <c r="M78" s="74">
        <f t="shared" si="0"/>
        <v>1.2699999999999999E-2</v>
      </c>
      <c r="N78" s="89">
        <v>103</v>
      </c>
      <c r="O78" s="90" t="s">
        <v>64</v>
      </c>
      <c r="P78" s="74">
        <f t="shared" si="1"/>
        <v>1.03E-2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0.67979999999999996</v>
      </c>
      <c r="F79" s="92">
        <v>0.2485</v>
      </c>
      <c r="G79" s="88">
        <f t="shared" si="3"/>
        <v>0.9282999999999999</v>
      </c>
      <c r="H79" s="89">
        <v>372</v>
      </c>
      <c r="I79" s="90" t="s">
        <v>64</v>
      </c>
      <c r="J79" s="74">
        <f t="shared" si="4"/>
        <v>3.7199999999999997E-2</v>
      </c>
      <c r="K79" s="89">
        <v>133</v>
      </c>
      <c r="L79" s="90" t="s">
        <v>64</v>
      </c>
      <c r="M79" s="74">
        <f t="shared" si="0"/>
        <v>1.3300000000000001E-2</v>
      </c>
      <c r="N79" s="89">
        <v>109</v>
      </c>
      <c r="O79" s="90" t="s">
        <v>64</v>
      </c>
      <c r="P79" s="74">
        <f t="shared" si="1"/>
        <v>1.09E-2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0.67900000000000005</v>
      </c>
      <c r="F80" s="92">
        <v>0.24030000000000001</v>
      </c>
      <c r="G80" s="88">
        <f t="shared" si="3"/>
        <v>0.91930000000000001</v>
      </c>
      <c r="H80" s="89">
        <v>398</v>
      </c>
      <c r="I80" s="90" t="s">
        <v>64</v>
      </c>
      <c r="J80" s="74">
        <f t="shared" si="4"/>
        <v>3.9800000000000002E-2</v>
      </c>
      <c r="K80" s="89">
        <v>139</v>
      </c>
      <c r="L80" s="90" t="s">
        <v>64</v>
      </c>
      <c r="M80" s="74">
        <f t="shared" si="0"/>
        <v>1.3900000000000001E-2</v>
      </c>
      <c r="N80" s="89">
        <v>115</v>
      </c>
      <c r="O80" s="90" t="s">
        <v>64</v>
      </c>
      <c r="P80" s="74">
        <f t="shared" si="1"/>
        <v>1.15E-2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0.68320000000000003</v>
      </c>
      <c r="F81" s="92">
        <v>0.23269999999999999</v>
      </c>
      <c r="G81" s="88">
        <f t="shared" si="3"/>
        <v>0.91590000000000005</v>
      </c>
      <c r="H81" s="89">
        <v>423</v>
      </c>
      <c r="I81" s="90" t="s">
        <v>64</v>
      </c>
      <c r="J81" s="74">
        <f t="shared" si="4"/>
        <v>4.2299999999999997E-2</v>
      </c>
      <c r="K81" s="89">
        <v>145</v>
      </c>
      <c r="L81" s="90" t="s">
        <v>64</v>
      </c>
      <c r="M81" s="74">
        <f t="shared" si="0"/>
        <v>1.4499999999999999E-2</v>
      </c>
      <c r="N81" s="89">
        <v>120</v>
      </c>
      <c r="O81" s="90" t="s">
        <v>64</v>
      </c>
      <c r="P81" s="74">
        <f t="shared" si="1"/>
        <v>1.2E-2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0.69110000000000005</v>
      </c>
      <c r="F82" s="92">
        <v>0.22570000000000001</v>
      </c>
      <c r="G82" s="88">
        <f t="shared" si="3"/>
        <v>0.91680000000000006</v>
      </c>
      <c r="H82" s="89">
        <v>449</v>
      </c>
      <c r="I82" s="90" t="s">
        <v>64</v>
      </c>
      <c r="J82" s="74">
        <f t="shared" si="4"/>
        <v>4.4900000000000002E-2</v>
      </c>
      <c r="K82" s="89">
        <v>150</v>
      </c>
      <c r="L82" s="90" t="s">
        <v>64</v>
      </c>
      <c r="M82" s="74">
        <f t="shared" si="0"/>
        <v>1.4999999999999999E-2</v>
      </c>
      <c r="N82" s="89">
        <v>126</v>
      </c>
      <c r="O82" s="90" t="s">
        <v>64</v>
      </c>
      <c r="P82" s="74">
        <f t="shared" si="1"/>
        <v>1.26E-2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0.70179999999999998</v>
      </c>
      <c r="F83" s="92">
        <v>0.21920000000000001</v>
      </c>
      <c r="G83" s="88">
        <f t="shared" si="3"/>
        <v>0.92100000000000004</v>
      </c>
      <c r="H83" s="89">
        <v>475</v>
      </c>
      <c r="I83" s="90" t="s">
        <v>64</v>
      </c>
      <c r="J83" s="74">
        <f t="shared" si="4"/>
        <v>4.7500000000000001E-2</v>
      </c>
      <c r="K83" s="89">
        <v>156</v>
      </c>
      <c r="L83" s="90" t="s">
        <v>64</v>
      </c>
      <c r="M83" s="74">
        <f t="shared" si="0"/>
        <v>1.5599999999999999E-2</v>
      </c>
      <c r="N83" s="89">
        <v>132</v>
      </c>
      <c r="O83" s="90" t="s">
        <v>64</v>
      </c>
      <c r="P83" s="74">
        <f t="shared" si="1"/>
        <v>1.32E-2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0.72909999999999997</v>
      </c>
      <c r="F84" s="92">
        <v>0.20730000000000001</v>
      </c>
      <c r="G84" s="88">
        <f t="shared" si="3"/>
        <v>0.93640000000000001</v>
      </c>
      <c r="H84" s="89">
        <v>527</v>
      </c>
      <c r="I84" s="90" t="s">
        <v>64</v>
      </c>
      <c r="J84" s="74">
        <f t="shared" si="4"/>
        <v>5.2700000000000004E-2</v>
      </c>
      <c r="K84" s="89">
        <v>167</v>
      </c>
      <c r="L84" s="90" t="s">
        <v>64</v>
      </c>
      <c r="M84" s="74">
        <f t="shared" ref="M84:M147" si="6">K84/1000/10</f>
        <v>1.67E-2</v>
      </c>
      <c r="N84" s="89">
        <v>142</v>
      </c>
      <c r="O84" s="90" t="s">
        <v>64</v>
      </c>
      <c r="P84" s="74">
        <f t="shared" ref="P84:P147" si="7">N84/1000/10</f>
        <v>1.4199999999999999E-2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0.77</v>
      </c>
      <c r="F85" s="92">
        <v>0.19439999999999999</v>
      </c>
      <c r="G85" s="88">
        <f t="shared" ref="G85:G148" si="8">E85+F85</f>
        <v>0.96440000000000003</v>
      </c>
      <c r="H85" s="89">
        <v>591</v>
      </c>
      <c r="I85" s="90" t="s">
        <v>64</v>
      </c>
      <c r="J85" s="74">
        <f t="shared" ref="J85:J126" si="9">H85/1000/10</f>
        <v>5.91E-2</v>
      </c>
      <c r="K85" s="89">
        <v>179</v>
      </c>
      <c r="L85" s="90" t="s">
        <v>64</v>
      </c>
      <c r="M85" s="74">
        <f t="shared" si="6"/>
        <v>1.7899999999999999E-2</v>
      </c>
      <c r="N85" s="89">
        <v>155</v>
      </c>
      <c r="O85" s="90" t="s">
        <v>64</v>
      </c>
      <c r="P85" s="74">
        <f t="shared" si="7"/>
        <v>1.55E-2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0.81459999999999999</v>
      </c>
      <c r="F86" s="92">
        <v>0.18329999999999999</v>
      </c>
      <c r="G86" s="88">
        <f t="shared" si="8"/>
        <v>0.99790000000000001</v>
      </c>
      <c r="H86" s="89">
        <v>653</v>
      </c>
      <c r="I86" s="90" t="s">
        <v>64</v>
      </c>
      <c r="J86" s="74">
        <f t="shared" si="9"/>
        <v>6.5299999999999997E-2</v>
      </c>
      <c r="K86" s="89">
        <v>191</v>
      </c>
      <c r="L86" s="90" t="s">
        <v>64</v>
      </c>
      <c r="M86" s="74">
        <f t="shared" si="6"/>
        <v>1.9099999999999999E-2</v>
      </c>
      <c r="N86" s="89">
        <v>168</v>
      </c>
      <c r="O86" s="90" t="s">
        <v>64</v>
      </c>
      <c r="P86" s="74">
        <f t="shared" si="7"/>
        <v>1.6800000000000002E-2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0.86070000000000002</v>
      </c>
      <c r="F87" s="92">
        <v>0.1736</v>
      </c>
      <c r="G87" s="88">
        <f t="shared" si="8"/>
        <v>1.0343</v>
      </c>
      <c r="H87" s="89">
        <v>714</v>
      </c>
      <c r="I87" s="90" t="s">
        <v>64</v>
      </c>
      <c r="J87" s="74">
        <f t="shared" si="9"/>
        <v>7.1399999999999991E-2</v>
      </c>
      <c r="K87" s="89">
        <v>201</v>
      </c>
      <c r="L87" s="90" t="s">
        <v>64</v>
      </c>
      <c r="M87" s="74">
        <f t="shared" si="6"/>
        <v>2.01E-2</v>
      </c>
      <c r="N87" s="89">
        <v>180</v>
      </c>
      <c r="O87" s="90" t="s">
        <v>64</v>
      </c>
      <c r="P87" s="74">
        <f t="shared" si="7"/>
        <v>1.7999999999999999E-2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0.90690000000000004</v>
      </c>
      <c r="F88" s="92">
        <v>0.16500000000000001</v>
      </c>
      <c r="G88" s="88">
        <f t="shared" si="8"/>
        <v>1.0719000000000001</v>
      </c>
      <c r="H88" s="89">
        <v>773</v>
      </c>
      <c r="I88" s="90" t="s">
        <v>64</v>
      </c>
      <c r="J88" s="74">
        <f t="shared" si="9"/>
        <v>7.7300000000000008E-2</v>
      </c>
      <c r="K88" s="89">
        <v>211</v>
      </c>
      <c r="L88" s="90" t="s">
        <v>64</v>
      </c>
      <c r="M88" s="74">
        <f t="shared" si="6"/>
        <v>2.1100000000000001E-2</v>
      </c>
      <c r="N88" s="89">
        <v>191</v>
      </c>
      <c r="O88" s="90" t="s">
        <v>64</v>
      </c>
      <c r="P88" s="74">
        <f t="shared" si="7"/>
        <v>1.9099999999999999E-2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0.95230000000000004</v>
      </c>
      <c r="F89" s="92">
        <v>0.1573</v>
      </c>
      <c r="G89" s="88">
        <f t="shared" si="8"/>
        <v>1.1095999999999999</v>
      </c>
      <c r="H89" s="89">
        <v>831</v>
      </c>
      <c r="I89" s="90" t="s">
        <v>64</v>
      </c>
      <c r="J89" s="74">
        <f t="shared" si="9"/>
        <v>8.3099999999999993E-2</v>
      </c>
      <c r="K89" s="89">
        <v>220</v>
      </c>
      <c r="L89" s="90" t="s">
        <v>64</v>
      </c>
      <c r="M89" s="74">
        <f t="shared" si="6"/>
        <v>2.1999999999999999E-2</v>
      </c>
      <c r="N89" s="89">
        <v>202</v>
      </c>
      <c r="O89" s="90" t="s">
        <v>64</v>
      </c>
      <c r="P89" s="74">
        <f t="shared" si="7"/>
        <v>2.0200000000000003E-2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0.99650000000000005</v>
      </c>
      <c r="F90" s="92">
        <v>0.15040000000000001</v>
      </c>
      <c r="G90" s="88">
        <f t="shared" si="8"/>
        <v>1.1469</v>
      </c>
      <c r="H90" s="89">
        <v>887</v>
      </c>
      <c r="I90" s="90" t="s">
        <v>64</v>
      </c>
      <c r="J90" s="74">
        <f t="shared" si="9"/>
        <v>8.8700000000000001E-2</v>
      </c>
      <c r="K90" s="89">
        <v>228</v>
      </c>
      <c r="L90" s="90" t="s">
        <v>64</v>
      </c>
      <c r="M90" s="74">
        <f t="shared" si="6"/>
        <v>2.2800000000000001E-2</v>
      </c>
      <c r="N90" s="89">
        <v>212</v>
      </c>
      <c r="O90" s="90" t="s">
        <v>64</v>
      </c>
      <c r="P90" s="74">
        <f t="shared" si="7"/>
        <v>2.12E-2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1.0389999999999999</v>
      </c>
      <c r="F91" s="92">
        <v>0.14419999999999999</v>
      </c>
      <c r="G91" s="88">
        <f t="shared" si="8"/>
        <v>1.1831999999999998</v>
      </c>
      <c r="H91" s="89">
        <v>941</v>
      </c>
      <c r="I91" s="90" t="s">
        <v>64</v>
      </c>
      <c r="J91" s="74">
        <f t="shared" si="9"/>
        <v>9.4099999999999989E-2</v>
      </c>
      <c r="K91" s="89">
        <v>235</v>
      </c>
      <c r="L91" s="90" t="s">
        <v>64</v>
      </c>
      <c r="M91" s="74">
        <f t="shared" si="6"/>
        <v>2.35E-2</v>
      </c>
      <c r="N91" s="89">
        <v>222</v>
      </c>
      <c r="O91" s="90" t="s">
        <v>64</v>
      </c>
      <c r="P91" s="74">
        <f t="shared" si="7"/>
        <v>2.2200000000000001E-2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1.08</v>
      </c>
      <c r="F92" s="92">
        <v>0.13850000000000001</v>
      </c>
      <c r="G92" s="88">
        <f t="shared" si="8"/>
        <v>1.2185000000000001</v>
      </c>
      <c r="H92" s="89">
        <v>995</v>
      </c>
      <c r="I92" s="90" t="s">
        <v>64</v>
      </c>
      <c r="J92" s="74">
        <f t="shared" si="9"/>
        <v>9.9500000000000005E-2</v>
      </c>
      <c r="K92" s="89">
        <v>242</v>
      </c>
      <c r="L92" s="90" t="s">
        <v>64</v>
      </c>
      <c r="M92" s="74">
        <f t="shared" si="6"/>
        <v>2.4199999999999999E-2</v>
      </c>
      <c r="N92" s="89">
        <v>231</v>
      </c>
      <c r="O92" s="90" t="s">
        <v>64</v>
      </c>
      <c r="P92" s="74">
        <f t="shared" si="7"/>
        <v>2.3100000000000002E-2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1.157</v>
      </c>
      <c r="F93" s="92">
        <v>0.12859999999999999</v>
      </c>
      <c r="G93" s="88">
        <f t="shared" si="8"/>
        <v>1.2856000000000001</v>
      </c>
      <c r="H93" s="89">
        <v>1097</v>
      </c>
      <c r="I93" s="90" t="s">
        <v>64</v>
      </c>
      <c r="J93" s="74">
        <f t="shared" si="9"/>
        <v>0.10969999999999999</v>
      </c>
      <c r="K93" s="89">
        <v>255</v>
      </c>
      <c r="L93" s="90" t="s">
        <v>64</v>
      </c>
      <c r="M93" s="74">
        <f t="shared" si="6"/>
        <v>2.5500000000000002E-2</v>
      </c>
      <c r="N93" s="89">
        <v>247</v>
      </c>
      <c r="O93" s="90" t="s">
        <v>64</v>
      </c>
      <c r="P93" s="74">
        <f t="shared" si="7"/>
        <v>2.47E-2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1.226</v>
      </c>
      <c r="F94" s="92">
        <v>0.1202</v>
      </c>
      <c r="G94" s="88">
        <f t="shared" si="8"/>
        <v>1.3462000000000001</v>
      </c>
      <c r="H94" s="89">
        <v>1196</v>
      </c>
      <c r="I94" s="90" t="s">
        <v>64</v>
      </c>
      <c r="J94" s="74">
        <f t="shared" si="9"/>
        <v>0.1196</v>
      </c>
      <c r="K94" s="89">
        <v>266</v>
      </c>
      <c r="L94" s="90" t="s">
        <v>64</v>
      </c>
      <c r="M94" s="74">
        <f t="shared" si="6"/>
        <v>2.6600000000000002E-2</v>
      </c>
      <c r="N94" s="89">
        <v>263</v>
      </c>
      <c r="O94" s="90" t="s">
        <v>64</v>
      </c>
      <c r="P94" s="74">
        <f t="shared" si="7"/>
        <v>2.63E-2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1.2889999999999999</v>
      </c>
      <c r="F95" s="92">
        <v>0.113</v>
      </c>
      <c r="G95" s="88">
        <f t="shared" si="8"/>
        <v>1.4019999999999999</v>
      </c>
      <c r="H95" s="89">
        <v>1291</v>
      </c>
      <c r="I95" s="90" t="s">
        <v>64</v>
      </c>
      <c r="J95" s="74">
        <f t="shared" si="9"/>
        <v>0.12909999999999999</v>
      </c>
      <c r="K95" s="89">
        <v>276</v>
      </c>
      <c r="L95" s="90" t="s">
        <v>64</v>
      </c>
      <c r="M95" s="74">
        <f t="shared" si="6"/>
        <v>2.7600000000000003E-2</v>
      </c>
      <c r="N95" s="89">
        <v>277</v>
      </c>
      <c r="O95" s="90" t="s">
        <v>64</v>
      </c>
      <c r="P95" s="74">
        <f t="shared" si="7"/>
        <v>2.7700000000000002E-2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1.3460000000000001</v>
      </c>
      <c r="F96" s="92">
        <v>0.1067</v>
      </c>
      <c r="G96" s="88">
        <f t="shared" si="8"/>
        <v>1.4527000000000001</v>
      </c>
      <c r="H96" s="89">
        <v>1383</v>
      </c>
      <c r="I96" s="90" t="s">
        <v>64</v>
      </c>
      <c r="J96" s="74">
        <f t="shared" si="9"/>
        <v>0.13830000000000001</v>
      </c>
      <c r="K96" s="89">
        <v>285</v>
      </c>
      <c r="L96" s="90" t="s">
        <v>64</v>
      </c>
      <c r="M96" s="74">
        <f t="shared" si="6"/>
        <v>2.8499999999999998E-2</v>
      </c>
      <c r="N96" s="89">
        <v>290</v>
      </c>
      <c r="O96" s="90" t="s">
        <v>64</v>
      </c>
      <c r="P96" s="74">
        <f t="shared" si="7"/>
        <v>2.8999999999999998E-2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1.3959999999999999</v>
      </c>
      <c r="F97" s="92">
        <v>0.1011</v>
      </c>
      <c r="G97" s="88">
        <f t="shared" si="8"/>
        <v>1.4970999999999999</v>
      </c>
      <c r="H97" s="89">
        <v>1473</v>
      </c>
      <c r="I97" s="90" t="s">
        <v>64</v>
      </c>
      <c r="J97" s="74">
        <f t="shared" si="9"/>
        <v>0.14730000000000001</v>
      </c>
      <c r="K97" s="89">
        <v>293</v>
      </c>
      <c r="L97" s="90" t="s">
        <v>64</v>
      </c>
      <c r="M97" s="74">
        <f t="shared" si="6"/>
        <v>2.93E-2</v>
      </c>
      <c r="N97" s="89">
        <v>302</v>
      </c>
      <c r="O97" s="90" t="s">
        <v>64</v>
      </c>
      <c r="P97" s="74">
        <f t="shared" si="7"/>
        <v>3.0199999999999998E-2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1.4419999999999999</v>
      </c>
      <c r="F98" s="92">
        <v>9.6159999999999995E-2</v>
      </c>
      <c r="G98" s="88">
        <f t="shared" si="8"/>
        <v>1.53816</v>
      </c>
      <c r="H98" s="89">
        <v>1561</v>
      </c>
      <c r="I98" s="90" t="s">
        <v>64</v>
      </c>
      <c r="J98" s="74">
        <f t="shared" si="9"/>
        <v>0.15609999999999999</v>
      </c>
      <c r="K98" s="89">
        <v>301</v>
      </c>
      <c r="L98" s="90" t="s">
        <v>64</v>
      </c>
      <c r="M98" s="74">
        <f t="shared" si="6"/>
        <v>3.0099999999999998E-2</v>
      </c>
      <c r="N98" s="89">
        <v>313</v>
      </c>
      <c r="O98" s="90" t="s">
        <v>64</v>
      </c>
      <c r="P98" s="74">
        <f t="shared" si="7"/>
        <v>3.1300000000000001E-2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1.5209999999999999</v>
      </c>
      <c r="F99" s="92">
        <v>8.7760000000000005E-2</v>
      </c>
      <c r="G99" s="88">
        <f t="shared" si="8"/>
        <v>1.60876</v>
      </c>
      <c r="H99" s="89">
        <v>1731</v>
      </c>
      <c r="I99" s="90" t="s">
        <v>64</v>
      </c>
      <c r="J99" s="74">
        <f t="shared" si="9"/>
        <v>0.1731</v>
      </c>
      <c r="K99" s="89">
        <v>315</v>
      </c>
      <c r="L99" s="90" t="s">
        <v>64</v>
      </c>
      <c r="M99" s="74">
        <f t="shared" si="6"/>
        <v>3.15E-2</v>
      </c>
      <c r="N99" s="89">
        <v>334</v>
      </c>
      <c r="O99" s="90" t="s">
        <v>64</v>
      </c>
      <c r="P99" s="74">
        <f t="shared" si="7"/>
        <v>3.3399999999999999E-2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1.5860000000000001</v>
      </c>
      <c r="F100" s="92">
        <v>8.0850000000000005E-2</v>
      </c>
      <c r="G100" s="88">
        <f t="shared" si="8"/>
        <v>1.6668500000000002</v>
      </c>
      <c r="H100" s="89">
        <v>1895</v>
      </c>
      <c r="I100" s="90" t="s">
        <v>64</v>
      </c>
      <c r="J100" s="74">
        <f t="shared" si="9"/>
        <v>0.1895</v>
      </c>
      <c r="K100" s="89">
        <v>327</v>
      </c>
      <c r="L100" s="90" t="s">
        <v>64</v>
      </c>
      <c r="M100" s="74">
        <f t="shared" si="6"/>
        <v>3.27E-2</v>
      </c>
      <c r="N100" s="89">
        <v>352</v>
      </c>
      <c r="O100" s="90" t="s">
        <v>64</v>
      </c>
      <c r="P100" s="74">
        <f t="shared" si="7"/>
        <v>3.5199999999999995E-2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1.643</v>
      </c>
      <c r="F101" s="92">
        <v>7.5069999999999998E-2</v>
      </c>
      <c r="G101" s="88">
        <f t="shared" si="8"/>
        <v>1.71807</v>
      </c>
      <c r="H101" s="89">
        <v>2055</v>
      </c>
      <c r="I101" s="90" t="s">
        <v>64</v>
      </c>
      <c r="J101" s="74">
        <f t="shared" si="9"/>
        <v>0.20550000000000002</v>
      </c>
      <c r="K101" s="89">
        <v>338</v>
      </c>
      <c r="L101" s="90" t="s">
        <v>64</v>
      </c>
      <c r="M101" s="74">
        <f t="shared" si="6"/>
        <v>3.3800000000000004E-2</v>
      </c>
      <c r="N101" s="89">
        <v>369</v>
      </c>
      <c r="O101" s="90" t="s">
        <v>64</v>
      </c>
      <c r="P101" s="74">
        <f t="shared" si="7"/>
        <v>3.6900000000000002E-2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1.6950000000000001</v>
      </c>
      <c r="F102" s="92">
        <v>7.0150000000000004E-2</v>
      </c>
      <c r="G102" s="88">
        <f t="shared" si="8"/>
        <v>1.76515</v>
      </c>
      <c r="H102" s="89">
        <v>2211</v>
      </c>
      <c r="I102" s="90" t="s">
        <v>64</v>
      </c>
      <c r="J102" s="74">
        <f t="shared" si="9"/>
        <v>0.22109999999999999</v>
      </c>
      <c r="K102" s="89">
        <v>348</v>
      </c>
      <c r="L102" s="90" t="s">
        <v>64</v>
      </c>
      <c r="M102" s="74">
        <f t="shared" si="6"/>
        <v>3.4799999999999998E-2</v>
      </c>
      <c r="N102" s="89">
        <v>385</v>
      </c>
      <c r="O102" s="90" t="s">
        <v>64</v>
      </c>
      <c r="P102" s="74">
        <f t="shared" si="7"/>
        <v>3.85E-2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1.744</v>
      </c>
      <c r="F103" s="92">
        <v>6.59E-2</v>
      </c>
      <c r="G103" s="88">
        <f t="shared" si="8"/>
        <v>1.8099000000000001</v>
      </c>
      <c r="H103" s="89">
        <v>2364</v>
      </c>
      <c r="I103" s="90" t="s">
        <v>64</v>
      </c>
      <c r="J103" s="74">
        <f t="shared" si="9"/>
        <v>0.2364</v>
      </c>
      <c r="K103" s="89">
        <v>357</v>
      </c>
      <c r="L103" s="90" t="s">
        <v>64</v>
      </c>
      <c r="M103" s="74">
        <f t="shared" si="6"/>
        <v>3.5699999999999996E-2</v>
      </c>
      <c r="N103" s="89">
        <v>400</v>
      </c>
      <c r="O103" s="90" t="s">
        <v>64</v>
      </c>
      <c r="P103" s="74">
        <f t="shared" si="7"/>
        <v>0.04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1.7909999999999999</v>
      </c>
      <c r="F104" s="92">
        <v>6.2179999999999999E-2</v>
      </c>
      <c r="G104" s="88">
        <f t="shared" si="8"/>
        <v>1.8531799999999998</v>
      </c>
      <c r="H104" s="89">
        <v>2513</v>
      </c>
      <c r="I104" s="90" t="s">
        <v>64</v>
      </c>
      <c r="J104" s="74">
        <f t="shared" si="9"/>
        <v>0.25129999999999997</v>
      </c>
      <c r="K104" s="89">
        <v>365</v>
      </c>
      <c r="L104" s="90" t="s">
        <v>64</v>
      </c>
      <c r="M104" s="74">
        <f t="shared" si="6"/>
        <v>3.6499999999999998E-2</v>
      </c>
      <c r="N104" s="89">
        <v>413</v>
      </c>
      <c r="O104" s="90" t="s">
        <v>64</v>
      </c>
      <c r="P104" s="74">
        <f t="shared" si="7"/>
        <v>4.1299999999999996E-2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1.837</v>
      </c>
      <c r="F105" s="92">
        <v>5.8909999999999997E-2</v>
      </c>
      <c r="G105" s="88">
        <f t="shared" si="8"/>
        <v>1.89591</v>
      </c>
      <c r="H105" s="89">
        <v>2660</v>
      </c>
      <c r="I105" s="90" t="s">
        <v>64</v>
      </c>
      <c r="J105" s="74">
        <f t="shared" si="9"/>
        <v>0.26600000000000001</v>
      </c>
      <c r="K105" s="89">
        <v>372</v>
      </c>
      <c r="L105" s="90" t="s">
        <v>64</v>
      </c>
      <c r="M105" s="74">
        <f t="shared" si="6"/>
        <v>3.7199999999999997E-2</v>
      </c>
      <c r="N105" s="89">
        <v>426</v>
      </c>
      <c r="O105" s="90" t="s">
        <v>64</v>
      </c>
      <c r="P105" s="74">
        <f t="shared" si="7"/>
        <v>4.2599999999999999E-2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1.8819999999999999</v>
      </c>
      <c r="F106" s="92">
        <v>5.6000000000000001E-2</v>
      </c>
      <c r="G106" s="88">
        <f t="shared" si="8"/>
        <v>1.9379999999999999</v>
      </c>
      <c r="H106" s="89">
        <v>2803</v>
      </c>
      <c r="I106" s="90" t="s">
        <v>64</v>
      </c>
      <c r="J106" s="74">
        <f t="shared" si="9"/>
        <v>0.28029999999999999</v>
      </c>
      <c r="K106" s="89">
        <v>379</v>
      </c>
      <c r="L106" s="90" t="s">
        <v>64</v>
      </c>
      <c r="M106" s="74">
        <f t="shared" si="6"/>
        <v>3.7900000000000003E-2</v>
      </c>
      <c r="N106" s="89">
        <v>438</v>
      </c>
      <c r="O106" s="90" t="s">
        <v>64</v>
      </c>
      <c r="P106" s="74">
        <f t="shared" si="7"/>
        <v>4.3799999999999999E-2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1.9279999999999999</v>
      </c>
      <c r="F107" s="92">
        <v>5.339E-2</v>
      </c>
      <c r="G107" s="88">
        <f t="shared" si="8"/>
        <v>1.98139</v>
      </c>
      <c r="H107" s="89">
        <v>2944</v>
      </c>
      <c r="I107" s="90" t="s">
        <v>64</v>
      </c>
      <c r="J107" s="74">
        <f t="shared" si="9"/>
        <v>0.2944</v>
      </c>
      <c r="K107" s="89">
        <v>386</v>
      </c>
      <c r="L107" s="90" t="s">
        <v>64</v>
      </c>
      <c r="M107" s="74">
        <f t="shared" si="6"/>
        <v>3.8600000000000002E-2</v>
      </c>
      <c r="N107" s="89">
        <v>449</v>
      </c>
      <c r="O107" s="90" t="s">
        <v>64</v>
      </c>
      <c r="P107" s="74">
        <f t="shared" si="7"/>
        <v>4.4900000000000002E-2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1.9730000000000001</v>
      </c>
      <c r="F108" s="92">
        <v>5.1040000000000002E-2</v>
      </c>
      <c r="G108" s="88">
        <f t="shared" si="8"/>
        <v>2.0240400000000003</v>
      </c>
      <c r="H108" s="89">
        <v>3082</v>
      </c>
      <c r="I108" s="90" t="s">
        <v>64</v>
      </c>
      <c r="J108" s="74">
        <f t="shared" si="9"/>
        <v>0.30819999999999997</v>
      </c>
      <c r="K108" s="89">
        <v>392</v>
      </c>
      <c r="L108" s="90" t="s">
        <v>64</v>
      </c>
      <c r="M108" s="74">
        <f t="shared" si="6"/>
        <v>3.9199999999999999E-2</v>
      </c>
      <c r="N108" s="89">
        <v>460</v>
      </c>
      <c r="O108" s="90" t="s">
        <v>64</v>
      </c>
      <c r="P108" s="74">
        <f t="shared" si="7"/>
        <v>4.5999999999999999E-2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2.0179999999999998</v>
      </c>
      <c r="F109" s="92">
        <v>4.8910000000000002E-2</v>
      </c>
      <c r="G109" s="88">
        <f t="shared" si="8"/>
        <v>2.0669099999999996</v>
      </c>
      <c r="H109" s="89">
        <v>3217</v>
      </c>
      <c r="I109" s="90" t="s">
        <v>64</v>
      </c>
      <c r="J109" s="74">
        <f t="shared" si="9"/>
        <v>0.32169999999999999</v>
      </c>
      <c r="K109" s="89">
        <v>398</v>
      </c>
      <c r="L109" s="90" t="s">
        <v>64</v>
      </c>
      <c r="M109" s="74">
        <f t="shared" si="6"/>
        <v>3.9800000000000002E-2</v>
      </c>
      <c r="N109" s="89">
        <v>470</v>
      </c>
      <c r="O109" s="90" t="s">
        <v>64</v>
      </c>
      <c r="P109" s="74">
        <f t="shared" si="7"/>
        <v>4.7E-2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2.1070000000000002</v>
      </c>
      <c r="F110" s="92">
        <v>4.5190000000000001E-2</v>
      </c>
      <c r="G110" s="88">
        <f t="shared" si="8"/>
        <v>2.15219</v>
      </c>
      <c r="H110" s="89">
        <v>3480</v>
      </c>
      <c r="I110" s="90" t="s">
        <v>64</v>
      </c>
      <c r="J110" s="76">
        <f t="shared" si="9"/>
        <v>0.34799999999999998</v>
      </c>
      <c r="K110" s="89">
        <v>409</v>
      </c>
      <c r="L110" s="90" t="s">
        <v>64</v>
      </c>
      <c r="M110" s="74">
        <f t="shared" si="6"/>
        <v>4.0899999999999999E-2</v>
      </c>
      <c r="N110" s="89">
        <v>489</v>
      </c>
      <c r="O110" s="90" t="s">
        <v>64</v>
      </c>
      <c r="P110" s="74">
        <f t="shared" si="7"/>
        <v>4.8899999999999999E-2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2.2160000000000002</v>
      </c>
      <c r="F111" s="92">
        <v>4.1329999999999999E-2</v>
      </c>
      <c r="G111" s="88">
        <f t="shared" si="8"/>
        <v>2.2573300000000001</v>
      </c>
      <c r="H111" s="89">
        <v>3795</v>
      </c>
      <c r="I111" s="90" t="s">
        <v>64</v>
      </c>
      <c r="J111" s="76">
        <f t="shared" si="9"/>
        <v>0.3795</v>
      </c>
      <c r="K111" s="89">
        <v>422</v>
      </c>
      <c r="L111" s="90" t="s">
        <v>64</v>
      </c>
      <c r="M111" s="74">
        <f t="shared" si="6"/>
        <v>4.2200000000000001E-2</v>
      </c>
      <c r="N111" s="89">
        <v>510</v>
      </c>
      <c r="O111" s="90" t="s">
        <v>64</v>
      </c>
      <c r="P111" s="74">
        <f t="shared" si="7"/>
        <v>5.1000000000000004E-2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2.3220000000000001</v>
      </c>
      <c r="F112" s="92">
        <v>3.814E-2</v>
      </c>
      <c r="G112" s="88">
        <f t="shared" si="8"/>
        <v>2.3601399999999999</v>
      </c>
      <c r="H112" s="89">
        <v>4096</v>
      </c>
      <c r="I112" s="90" t="s">
        <v>64</v>
      </c>
      <c r="J112" s="76">
        <f t="shared" si="9"/>
        <v>0.40960000000000002</v>
      </c>
      <c r="K112" s="89">
        <v>433</v>
      </c>
      <c r="L112" s="90" t="s">
        <v>64</v>
      </c>
      <c r="M112" s="74">
        <f t="shared" si="6"/>
        <v>4.3299999999999998E-2</v>
      </c>
      <c r="N112" s="89">
        <v>529</v>
      </c>
      <c r="O112" s="90" t="s">
        <v>64</v>
      </c>
      <c r="P112" s="74">
        <f t="shared" si="7"/>
        <v>5.2900000000000003E-2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2.4249999999999998</v>
      </c>
      <c r="F113" s="92">
        <v>3.5439999999999999E-2</v>
      </c>
      <c r="G113" s="88">
        <f t="shared" si="8"/>
        <v>2.4604399999999997</v>
      </c>
      <c r="H113" s="89">
        <v>4386</v>
      </c>
      <c r="I113" s="90" t="s">
        <v>64</v>
      </c>
      <c r="J113" s="76">
        <f t="shared" si="9"/>
        <v>0.43859999999999999</v>
      </c>
      <c r="K113" s="89">
        <v>442</v>
      </c>
      <c r="L113" s="90" t="s">
        <v>64</v>
      </c>
      <c r="M113" s="74">
        <f t="shared" si="6"/>
        <v>4.4200000000000003E-2</v>
      </c>
      <c r="N113" s="89">
        <v>546</v>
      </c>
      <c r="O113" s="90" t="s">
        <v>64</v>
      </c>
      <c r="P113" s="74">
        <f t="shared" si="7"/>
        <v>5.4600000000000003E-2</v>
      </c>
    </row>
    <row r="114" spans="1:16">
      <c r="B114" s="89">
        <v>300</v>
      </c>
      <c r="C114" s="90" t="s">
        <v>63</v>
      </c>
      <c r="D114" s="74">
        <f t="shared" ref="D114:D126" si="10">B114/1000/$C$5</f>
        <v>4.2857142857142858E-2</v>
      </c>
      <c r="E114" s="91">
        <v>2.5249999999999999</v>
      </c>
      <c r="F114" s="92">
        <v>3.3140000000000003E-2</v>
      </c>
      <c r="G114" s="88">
        <f t="shared" si="8"/>
        <v>2.5581399999999999</v>
      </c>
      <c r="H114" s="89">
        <v>4664</v>
      </c>
      <c r="I114" s="90" t="s">
        <v>64</v>
      </c>
      <c r="J114" s="76">
        <f t="shared" si="9"/>
        <v>0.46639999999999998</v>
      </c>
      <c r="K114" s="89">
        <v>451</v>
      </c>
      <c r="L114" s="90" t="s">
        <v>64</v>
      </c>
      <c r="M114" s="74">
        <f t="shared" si="6"/>
        <v>4.5100000000000001E-2</v>
      </c>
      <c r="N114" s="89">
        <v>562</v>
      </c>
      <c r="O114" s="90" t="s">
        <v>64</v>
      </c>
      <c r="P114" s="74">
        <f t="shared" si="7"/>
        <v>5.6200000000000007E-2</v>
      </c>
    </row>
    <row r="115" spans="1:16">
      <c r="B115" s="89">
        <v>325</v>
      </c>
      <c r="C115" s="90" t="s">
        <v>63</v>
      </c>
      <c r="D115" s="74">
        <f t="shared" si="10"/>
        <v>4.642857142857143E-2</v>
      </c>
      <c r="E115" s="91">
        <v>2.6219999999999999</v>
      </c>
      <c r="F115" s="92">
        <v>3.1140000000000001E-2</v>
      </c>
      <c r="G115" s="88">
        <f t="shared" si="8"/>
        <v>2.6531400000000001</v>
      </c>
      <c r="H115" s="89">
        <v>4933</v>
      </c>
      <c r="I115" s="90" t="s">
        <v>64</v>
      </c>
      <c r="J115" s="76">
        <f t="shared" si="9"/>
        <v>0.49329999999999996</v>
      </c>
      <c r="K115" s="89">
        <v>459</v>
      </c>
      <c r="L115" s="90" t="s">
        <v>64</v>
      </c>
      <c r="M115" s="74">
        <f t="shared" si="6"/>
        <v>4.5900000000000003E-2</v>
      </c>
      <c r="N115" s="89">
        <v>576</v>
      </c>
      <c r="O115" s="90" t="s">
        <v>64</v>
      </c>
      <c r="P115" s="74">
        <f t="shared" si="7"/>
        <v>5.7599999999999998E-2</v>
      </c>
    </row>
    <row r="116" spans="1:16">
      <c r="B116" s="89">
        <v>350</v>
      </c>
      <c r="C116" s="90" t="s">
        <v>63</v>
      </c>
      <c r="D116" s="74">
        <f t="shared" si="10"/>
        <v>4.9999999999999996E-2</v>
      </c>
      <c r="E116" s="91">
        <v>2.7160000000000002</v>
      </c>
      <c r="F116" s="92">
        <v>2.9389999999999999E-2</v>
      </c>
      <c r="G116" s="88">
        <f t="shared" si="8"/>
        <v>2.74539</v>
      </c>
      <c r="H116" s="89">
        <v>5192</v>
      </c>
      <c r="I116" s="90" t="s">
        <v>64</v>
      </c>
      <c r="J116" s="76">
        <f t="shared" si="9"/>
        <v>0.51919999999999999</v>
      </c>
      <c r="K116" s="89">
        <v>466</v>
      </c>
      <c r="L116" s="90" t="s">
        <v>64</v>
      </c>
      <c r="M116" s="74">
        <f t="shared" si="6"/>
        <v>4.6600000000000003E-2</v>
      </c>
      <c r="N116" s="89">
        <v>589</v>
      </c>
      <c r="O116" s="90" t="s">
        <v>64</v>
      </c>
      <c r="P116" s="74">
        <f t="shared" si="7"/>
        <v>5.8899999999999994E-2</v>
      </c>
    </row>
    <row r="117" spans="1:16">
      <c r="B117" s="89">
        <v>375</v>
      </c>
      <c r="C117" s="90" t="s">
        <v>63</v>
      </c>
      <c r="D117" s="74">
        <f t="shared" si="10"/>
        <v>5.3571428571428568E-2</v>
      </c>
      <c r="E117" s="91">
        <v>2.806</v>
      </c>
      <c r="F117" s="92">
        <v>2.784E-2</v>
      </c>
      <c r="G117" s="88">
        <f t="shared" si="8"/>
        <v>2.8338399999999999</v>
      </c>
      <c r="H117" s="89">
        <v>5444</v>
      </c>
      <c r="I117" s="90" t="s">
        <v>64</v>
      </c>
      <c r="J117" s="76">
        <f t="shared" si="9"/>
        <v>0.5444</v>
      </c>
      <c r="K117" s="89">
        <v>472</v>
      </c>
      <c r="L117" s="90" t="s">
        <v>64</v>
      </c>
      <c r="M117" s="74">
        <f t="shared" si="6"/>
        <v>4.7199999999999999E-2</v>
      </c>
      <c r="N117" s="89">
        <v>601</v>
      </c>
      <c r="O117" s="90" t="s">
        <v>64</v>
      </c>
      <c r="P117" s="74">
        <f t="shared" si="7"/>
        <v>6.0100000000000001E-2</v>
      </c>
    </row>
    <row r="118" spans="1:16">
      <c r="B118" s="89">
        <v>400</v>
      </c>
      <c r="C118" s="90" t="s">
        <v>63</v>
      </c>
      <c r="D118" s="74">
        <f t="shared" si="10"/>
        <v>5.7142857142857148E-2</v>
      </c>
      <c r="E118" s="91">
        <v>2.8940000000000001</v>
      </c>
      <c r="F118" s="92">
        <v>2.6460000000000001E-2</v>
      </c>
      <c r="G118" s="88">
        <f t="shared" si="8"/>
        <v>2.9204600000000003</v>
      </c>
      <c r="H118" s="89">
        <v>5688</v>
      </c>
      <c r="I118" s="90" t="s">
        <v>64</v>
      </c>
      <c r="J118" s="76">
        <f t="shared" si="9"/>
        <v>0.56879999999999997</v>
      </c>
      <c r="K118" s="89">
        <v>478</v>
      </c>
      <c r="L118" s="90" t="s">
        <v>64</v>
      </c>
      <c r="M118" s="74">
        <f t="shared" si="6"/>
        <v>4.7799999999999995E-2</v>
      </c>
      <c r="N118" s="89">
        <v>613</v>
      </c>
      <c r="O118" s="90" t="s">
        <v>64</v>
      </c>
      <c r="P118" s="74">
        <f t="shared" si="7"/>
        <v>6.13E-2</v>
      </c>
    </row>
    <row r="119" spans="1:16">
      <c r="B119" s="89">
        <v>450</v>
      </c>
      <c r="C119" s="90" t="s">
        <v>63</v>
      </c>
      <c r="D119" s="74">
        <f t="shared" si="10"/>
        <v>6.4285714285714293E-2</v>
      </c>
      <c r="E119" s="91">
        <v>3.0590000000000002</v>
      </c>
      <c r="F119" s="92">
        <v>2.41E-2</v>
      </c>
      <c r="G119" s="88">
        <f t="shared" si="8"/>
        <v>3.0831</v>
      </c>
      <c r="H119" s="89">
        <v>6156</v>
      </c>
      <c r="I119" s="90" t="s">
        <v>64</v>
      </c>
      <c r="J119" s="76">
        <f t="shared" si="9"/>
        <v>0.61559999999999993</v>
      </c>
      <c r="K119" s="89">
        <v>491</v>
      </c>
      <c r="L119" s="90" t="s">
        <v>64</v>
      </c>
      <c r="M119" s="74">
        <f t="shared" si="6"/>
        <v>4.9099999999999998E-2</v>
      </c>
      <c r="N119" s="89">
        <v>633</v>
      </c>
      <c r="O119" s="90" t="s">
        <v>64</v>
      </c>
      <c r="P119" s="74">
        <f t="shared" si="7"/>
        <v>6.3299999999999995E-2</v>
      </c>
    </row>
    <row r="120" spans="1:16">
      <c r="B120" s="89">
        <v>500</v>
      </c>
      <c r="C120" s="90" t="s">
        <v>63</v>
      </c>
      <c r="D120" s="74">
        <f t="shared" si="10"/>
        <v>7.1428571428571425E-2</v>
      </c>
      <c r="E120" s="91">
        <v>3.2130000000000001</v>
      </c>
      <c r="F120" s="92">
        <v>2.2159999999999999E-2</v>
      </c>
      <c r="G120" s="88">
        <f t="shared" si="8"/>
        <v>3.23516</v>
      </c>
      <c r="H120" s="89">
        <v>6601</v>
      </c>
      <c r="I120" s="90" t="s">
        <v>64</v>
      </c>
      <c r="J120" s="76">
        <f t="shared" si="9"/>
        <v>0.66010000000000002</v>
      </c>
      <c r="K120" s="89">
        <v>501</v>
      </c>
      <c r="L120" s="90" t="s">
        <v>64</v>
      </c>
      <c r="M120" s="74">
        <f t="shared" si="6"/>
        <v>5.0099999999999999E-2</v>
      </c>
      <c r="N120" s="89">
        <v>651</v>
      </c>
      <c r="O120" s="90" t="s">
        <v>64</v>
      </c>
      <c r="P120" s="74">
        <f t="shared" si="7"/>
        <v>6.5100000000000005E-2</v>
      </c>
    </row>
    <row r="121" spans="1:16">
      <c r="B121" s="89">
        <v>550</v>
      </c>
      <c r="C121" s="90" t="s">
        <v>63</v>
      </c>
      <c r="D121" s="74">
        <f t="shared" si="10"/>
        <v>7.8571428571428584E-2</v>
      </c>
      <c r="E121" s="91">
        <v>3.3540000000000001</v>
      </c>
      <c r="F121" s="92">
        <v>2.0539999999999999E-2</v>
      </c>
      <c r="G121" s="88">
        <f t="shared" si="8"/>
        <v>3.3745400000000001</v>
      </c>
      <c r="H121" s="89">
        <v>7027</v>
      </c>
      <c r="I121" s="90" t="s">
        <v>64</v>
      </c>
      <c r="J121" s="76">
        <f t="shared" si="9"/>
        <v>0.70269999999999999</v>
      </c>
      <c r="K121" s="89">
        <v>511</v>
      </c>
      <c r="L121" s="90" t="s">
        <v>64</v>
      </c>
      <c r="M121" s="74">
        <f t="shared" si="6"/>
        <v>5.11E-2</v>
      </c>
      <c r="N121" s="89">
        <v>667</v>
      </c>
      <c r="O121" s="90" t="s">
        <v>64</v>
      </c>
      <c r="P121" s="74">
        <f t="shared" si="7"/>
        <v>6.6700000000000009E-2</v>
      </c>
    </row>
    <row r="122" spans="1:16">
      <c r="B122" s="89">
        <v>600</v>
      </c>
      <c r="C122" s="90" t="s">
        <v>63</v>
      </c>
      <c r="D122" s="74">
        <f t="shared" si="10"/>
        <v>8.5714285714285715E-2</v>
      </c>
      <c r="E122" s="91">
        <v>3.4849999999999999</v>
      </c>
      <c r="F122" s="92">
        <v>1.915E-2</v>
      </c>
      <c r="G122" s="88">
        <f t="shared" si="8"/>
        <v>3.5041500000000001</v>
      </c>
      <c r="H122" s="89">
        <v>7437</v>
      </c>
      <c r="I122" s="90" t="s">
        <v>64</v>
      </c>
      <c r="J122" s="76">
        <f t="shared" si="9"/>
        <v>0.74370000000000003</v>
      </c>
      <c r="K122" s="89">
        <v>519</v>
      </c>
      <c r="L122" s="90" t="s">
        <v>64</v>
      </c>
      <c r="M122" s="74">
        <f t="shared" si="6"/>
        <v>5.1900000000000002E-2</v>
      </c>
      <c r="N122" s="89">
        <v>681</v>
      </c>
      <c r="O122" s="90" t="s">
        <v>64</v>
      </c>
      <c r="P122" s="74">
        <f t="shared" si="7"/>
        <v>6.8100000000000008E-2</v>
      </c>
    </row>
    <row r="123" spans="1:16">
      <c r="B123" s="89">
        <v>650</v>
      </c>
      <c r="C123" s="90" t="s">
        <v>63</v>
      </c>
      <c r="D123" s="74">
        <f t="shared" si="10"/>
        <v>9.285714285714286E-2</v>
      </c>
      <c r="E123" s="91">
        <v>3.605</v>
      </c>
      <c r="F123" s="92">
        <v>1.7950000000000001E-2</v>
      </c>
      <c r="G123" s="88">
        <f t="shared" si="8"/>
        <v>3.6229499999999999</v>
      </c>
      <c r="H123" s="89">
        <v>7833</v>
      </c>
      <c r="I123" s="90" t="s">
        <v>64</v>
      </c>
      <c r="J123" s="76">
        <f t="shared" si="9"/>
        <v>0.7833</v>
      </c>
      <c r="K123" s="89">
        <v>527</v>
      </c>
      <c r="L123" s="90" t="s">
        <v>64</v>
      </c>
      <c r="M123" s="74">
        <f t="shared" si="6"/>
        <v>5.2700000000000004E-2</v>
      </c>
      <c r="N123" s="89">
        <v>695</v>
      </c>
      <c r="O123" s="90" t="s">
        <v>64</v>
      </c>
      <c r="P123" s="74">
        <f t="shared" si="7"/>
        <v>6.9499999999999992E-2</v>
      </c>
    </row>
    <row r="124" spans="1:16">
      <c r="B124" s="89">
        <v>700</v>
      </c>
      <c r="C124" s="90" t="s">
        <v>63</v>
      </c>
      <c r="D124" s="74">
        <f t="shared" si="10"/>
        <v>9.9999999999999992E-2</v>
      </c>
      <c r="E124" s="91">
        <v>3.7149999999999999</v>
      </c>
      <c r="F124" s="92">
        <v>1.6910000000000001E-2</v>
      </c>
      <c r="G124" s="88">
        <f t="shared" si="8"/>
        <v>3.7319100000000001</v>
      </c>
      <c r="H124" s="89">
        <v>8217</v>
      </c>
      <c r="I124" s="90" t="s">
        <v>64</v>
      </c>
      <c r="J124" s="76">
        <f t="shared" si="9"/>
        <v>0.8217000000000001</v>
      </c>
      <c r="K124" s="89">
        <v>534</v>
      </c>
      <c r="L124" s="90" t="s">
        <v>64</v>
      </c>
      <c r="M124" s="74">
        <f t="shared" si="6"/>
        <v>5.3400000000000003E-2</v>
      </c>
      <c r="N124" s="89">
        <v>707</v>
      </c>
      <c r="O124" s="90" t="s">
        <v>64</v>
      </c>
      <c r="P124" s="74">
        <f t="shared" si="7"/>
        <v>7.0699999999999999E-2</v>
      </c>
    </row>
    <row r="125" spans="1:16">
      <c r="B125" s="77">
        <v>800</v>
      </c>
      <c r="C125" s="79" t="s">
        <v>63</v>
      </c>
      <c r="D125" s="74">
        <f t="shared" si="10"/>
        <v>0.1142857142857143</v>
      </c>
      <c r="E125" s="91">
        <v>3.907</v>
      </c>
      <c r="F125" s="92">
        <v>1.5169999999999999E-2</v>
      </c>
      <c r="G125" s="88">
        <f t="shared" si="8"/>
        <v>3.9221699999999999</v>
      </c>
      <c r="H125" s="89">
        <v>8955</v>
      </c>
      <c r="I125" s="90" t="s">
        <v>64</v>
      </c>
      <c r="J125" s="76">
        <f t="shared" si="9"/>
        <v>0.89549999999999996</v>
      </c>
      <c r="K125" s="89">
        <v>551</v>
      </c>
      <c r="L125" s="90" t="s">
        <v>64</v>
      </c>
      <c r="M125" s="74">
        <f t="shared" si="6"/>
        <v>5.5100000000000003E-2</v>
      </c>
      <c r="N125" s="89">
        <v>728</v>
      </c>
      <c r="O125" s="90" t="s">
        <v>64</v>
      </c>
      <c r="P125" s="74">
        <f t="shared" si="7"/>
        <v>7.2800000000000004E-2</v>
      </c>
    </row>
    <row r="126" spans="1:16">
      <c r="B126" s="77">
        <v>900</v>
      </c>
      <c r="C126" s="79" t="s">
        <v>63</v>
      </c>
      <c r="D126" s="74">
        <f t="shared" si="10"/>
        <v>0.12857142857142859</v>
      </c>
      <c r="E126" s="91">
        <v>4.0659999999999998</v>
      </c>
      <c r="F126" s="92">
        <v>1.3769999999999999E-2</v>
      </c>
      <c r="G126" s="88">
        <f t="shared" si="8"/>
        <v>4.0797699999999999</v>
      </c>
      <c r="H126" s="77">
        <v>9661</v>
      </c>
      <c r="I126" s="79" t="s">
        <v>64</v>
      </c>
      <c r="J126" s="76">
        <f t="shared" si="9"/>
        <v>0.96609999999999996</v>
      </c>
      <c r="K126" s="77">
        <v>566</v>
      </c>
      <c r="L126" s="79" t="s">
        <v>64</v>
      </c>
      <c r="M126" s="74">
        <f t="shared" si="6"/>
        <v>5.6599999999999998E-2</v>
      </c>
      <c r="N126" s="77">
        <v>747</v>
      </c>
      <c r="O126" s="79" t="s">
        <v>64</v>
      </c>
      <c r="P126" s="74">
        <f t="shared" si="7"/>
        <v>7.4700000000000003E-2</v>
      </c>
    </row>
    <row r="127" spans="1:16">
      <c r="B127" s="77">
        <v>1</v>
      </c>
      <c r="C127" s="78" t="s">
        <v>65</v>
      </c>
      <c r="D127" s="74">
        <f t="shared" ref="D127:D190" si="11">B127/$C$5</f>
        <v>0.14285714285714285</v>
      </c>
      <c r="E127" s="91">
        <v>4.1959999999999997</v>
      </c>
      <c r="F127" s="92">
        <v>1.2630000000000001E-2</v>
      </c>
      <c r="G127" s="88">
        <f t="shared" si="8"/>
        <v>4.2086299999999994</v>
      </c>
      <c r="H127" s="77">
        <v>1.03</v>
      </c>
      <c r="I127" s="78" t="s">
        <v>66</v>
      </c>
      <c r="J127" s="76">
        <f t="shared" ref="J123:J186" si="12">H127</f>
        <v>1.03</v>
      </c>
      <c r="K127" s="77">
        <v>580</v>
      </c>
      <c r="L127" s="79" t="s">
        <v>64</v>
      </c>
      <c r="M127" s="74">
        <f t="shared" si="6"/>
        <v>5.7999999999999996E-2</v>
      </c>
      <c r="N127" s="77">
        <v>764</v>
      </c>
      <c r="O127" s="79" t="s">
        <v>64</v>
      </c>
      <c r="P127" s="74">
        <f t="shared" si="7"/>
        <v>7.6399999999999996E-2</v>
      </c>
    </row>
    <row r="128" spans="1:16">
      <c r="A128" s="94"/>
      <c r="B128" s="89">
        <v>1.1000000000000001</v>
      </c>
      <c r="C128" s="90" t="s">
        <v>65</v>
      </c>
      <c r="D128" s="74">
        <f t="shared" si="11"/>
        <v>0.15714285714285717</v>
      </c>
      <c r="E128" s="91">
        <v>4.3019999999999996</v>
      </c>
      <c r="F128" s="92">
        <v>1.1679999999999999E-2</v>
      </c>
      <c r="G128" s="88">
        <f t="shared" si="8"/>
        <v>4.3136799999999997</v>
      </c>
      <c r="H128" s="89">
        <v>1.1000000000000001</v>
      </c>
      <c r="I128" s="90" t="s">
        <v>66</v>
      </c>
      <c r="J128" s="76">
        <f t="shared" si="12"/>
        <v>1.1000000000000001</v>
      </c>
      <c r="K128" s="77">
        <v>592</v>
      </c>
      <c r="L128" s="79" t="s">
        <v>64</v>
      </c>
      <c r="M128" s="74">
        <f t="shared" si="6"/>
        <v>5.9199999999999996E-2</v>
      </c>
      <c r="N128" s="77">
        <v>779</v>
      </c>
      <c r="O128" s="79" t="s">
        <v>64</v>
      </c>
      <c r="P128" s="74">
        <f t="shared" si="7"/>
        <v>7.7899999999999997E-2</v>
      </c>
    </row>
    <row r="129" spans="1:16">
      <c r="A129" s="94"/>
      <c r="B129" s="89">
        <v>1.2</v>
      </c>
      <c r="C129" s="90" t="s">
        <v>65</v>
      </c>
      <c r="D129" s="74">
        <f t="shared" si="11"/>
        <v>0.17142857142857143</v>
      </c>
      <c r="E129" s="91">
        <v>4.3869999999999996</v>
      </c>
      <c r="F129" s="92">
        <v>1.0869999999999999E-2</v>
      </c>
      <c r="G129" s="88">
        <f t="shared" si="8"/>
        <v>4.3978699999999993</v>
      </c>
      <c r="H129" s="89">
        <v>1.17</v>
      </c>
      <c r="I129" s="90" t="s">
        <v>66</v>
      </c>
      <c r="J129" s="76">
        <f t="shared" si="12"/>
        <v>1.17</v>
      </c>
      <c r="K129" s="77">
        <v>603</v>
      </c>
      <c r="L129" s="79" t="s">
        <v>64</v>
      </c>
      <c r="M129" s="74">
        <f t="shared" si="6"/>
        <v>6.0299999999999999E-2</v>
      </c>
      <c r="N129" s="77">
        <v>793</v>
      </c>
      <c r="O129" s="79" t="s">
        <v>64</v>
      </c>
      <c r="P129" s="74">
        <f t="shared" si="7"/>
        <v>7.9300000000000009E-2</v>
      </c>
    </row>
    <row r="130" spans="1:16">
      <c r="A130" s="94"/>
      <c r="B130" s="89">
        <v>1.3</v>
      </c>
      <c r="C130" s="90" t="s">
        <v>65</v>
      </c>
      <c r="D130" s="74">
        <f t="shared" si="11"/>
        <v>0.18571428571428572</v>
      </c>
      <c r="E130" s="91">
        <v>4.4530000000000003</v>
      </c>
      <c r="F130" s="92">
        <v>1.017E-2</v>
      </c>
      <c r="G130" s="88">
        <f t="shared" si="8"/>
        <v>4.4631699999999999</v>
      </c>
      <c r="H130" s="89">
        <v>1.23</v>
      </c>
      <c r="I130" s="90" t="s">
        <v>66</v>
      </c>
      <c r="J130" s="76">
        <f t="shared" si="12"/>
        <v>1.23</v>
      </c>
      <c r="K130" s="77">
        <v>614</v>
      </c>
      <c r="L130" s="79" t="s">
        <v>64</v>
      </c>
      <c r="M130" s="74">
        <f t="shared" si="6"/>
        <v>6.1399999999999996E-2</v>
      </c>
      <c r="N130" s="77">
        <v>806</v>
      </c>
      <c r="O130" s="79" t="s">
        <v>64</v>
      </c>
      <c r="P130" s="74">
        <f t="shared" si="7"/>
        <v>8.0600000000000005E-2</v>
      </c>
    </row>
    <row r="131" spans="1:16">
      <c r="A131" s="94"/>
      <c r="B131" s="89">
        <v>1.4</v>
      </c>
      <c r="C131" s="90" t="s">
        <v>65</v>
      </c>
      <c r="D131" s="74">
        <f t="shared" si="11"/>
        <v>0.19999999999999998</v>
      </c>
      <c r="E131" s="91">
        <v>4.5039999999999996</v>
      </c>
      <c r="F131" s="92">
        <v>9.5589999999999998E-3</v>
      </c>
      <c r="G131" s="88">
        <f t="shared" si="8"/>
        <v>4.5135589999999999</v>
      </c>
      <c r="H131" s="89">
        <v>1.29</v>
      </c>
      <c r="I131" s="90" t="s">
        <v>66</v>
      </c>
      <c r="J131" s="76">
        <f t="shared" si="12"/>
        <v>1.29</v>
      </c>
      <c r="K131" s="77">
        <v>624</v>
      </c>
      <c r="L131" s="79" t="s">
        <v>64</v>
      </c>
      <c r="M131" s="74">
        <f t="shared" si="6"/>
        <v>6.2399999999999997E-2</v>
      </c>
      <c r="N131" s="77">
        <v>818</v>
      </c>
      <c r="O131" s="79" t="s">
        <v>64</v>
      </c>
      <c r="P131" s="74">
        <f t="shared" si="7"/>
        <v>8.1799999999999998E-2</v>
      </c>
    </row>
    <row r="132" spans="1:16">
      <c r="A132" s="94"/>
      <c r="B132" s="89">
        <v>1.5</v>
      </c>
      <c r="C132" s="90" t="s">
        <v>65</v>
      </c>
      <c r="D132" s="74">
        <f t="shared" si="11"/>
        <v>0.21428571428571427</v>
      </c>
      <c r="E132" s="91">
        <v>4.5419999999999998</v>
      </c>
      <c r="F132" s="92">
        <v>9.0240000000000008E-3</v>
      </c>
      <c r="G132" s="88">
        <f t="shared" si="8"/>
        <v>4.551024</v>
      </c>
      <c r="H132" s="89">
        <v>1.36</v>
      </c>
      <c r="I132" s="90" t="s">
        <v>66</v>
      </c>
      <c r="J132" s="76">
        <f t="shared" si="12"/>
        <v>1.36</v>
      </c>
      <c r="K132" s="77">
        <v>633</v>
      </c>
      <c r="L132" s="79" t="s">
        <v>64</v>
      </c>
      <c r="M132" s="74">
        <f t="shared" si="6"/>
        <v>6.3299999999999995E-2</v>
      </c>
      <c r="N132" s="77">
        <v>829</v>
      </c>
      <c r="O132" s="79" t="s">
        <v>64</v>
      </c>
      <c r="P132" s="74">
        <f t="shared" si="7"/>
        <v>8.2900000000000001E-2</v>
      </c>
    </row>
    <row r="133" spans="1:16">
      <c r="A133" s="94"/>
      <c r="B133" s="89">
        <v>1.6</v>
      </c>
      <c r="C133" s="90" t="s">
        <v>65</v>
      </c>
      <c r="D133" s="74">
        <f t="shared" si="11"/>
        <v>0.22857142857142859</v>
      </c>
      <c r="E133" s="91">
        <v>4.569</v>
      </c>
      <c r="F133" s="92">
        <v>8.5500000000000003E-3</v>
      </c>
      <c r="G133" s="88">
        <f t="shared" si="8"/>
        <v>4.5775499999999996</v>
      </c>
      <c r="H133" s="89">
        <v>1.42</v>
      </c>
      <c r="I133" s="90" t="s">
        <v>66</v>
      </c>
      <c r="J133" s="76">
        <f t="shared" si="12"/>
        <v>1.42</v>
      </c>
      <c r="K133" s="77">
        <v>643</v>
      </c>
      <c r="L133" s="79" t="s">
        <v>64</v>
      </c>
      <c r="M133" s="74">
        <f t="shared" si="6"/>
        <v>6.4299999999999996E-2</v>
      </c>
      <c r="N133" s="77">
        <v>840</v>
      </c>
      <c r="O133" s="79" t="s">
        <v>64</v>
      </c>
      <c r="P133" s="74">
        <f t="shared" si="7"/>
        <v>8.3999999999999991E-2</v>
      </c>
    </row>
    <row r="134" spans="1:16">
      <c r="A134" s="94"/>
      <c r="B134" s="89">
        <v>1.7</v>
      </c>
      <c r="C134" s="90" t="s">
        <v>65</v>
      </c>
      <c r="D134" s="74">
        <f t="shared" si="11"/>
        <v>0.24285714285714285</v>
      </c>
      <c r="E134" s="91">
        <v>4.5860000000000003</v>
      </c>
      <c r="F134" s="92">
        <v>8.1270000000000005E-3</v>
      </c>
      <c r="G134" s="88">
        <f t="shared" si="8"/>
        <v>4.5941270000000003</v>
      </c>
      <c r="H134" s="89">
        <v>1.48</v>
      </c>
      <c r="I134" s="90" t="s">
        <v>66</v>
      </c>
      <c r="J134" s="76">
        <f t="shared" si="12"/>
        <v>1.48</v>
      </c>
      <c r="K134" s="77">
        <v>651</v>
      </c>
      <c r="L134" s="79" t="s">
        <v>64</v>
      </c>
      <c r="M134" s="74">
        <f t="shared" si="6"/>
        <v>6.5100000000000005E-2</v>
      </c>
      <c r="N134" s="77">
        <v>851</v>
      </c>
      <c r="O134" s="79" t="s">
        <v>64</v>
      </c>
      <c r="P134" s="74">
        <f t="shared" si="7"/>
        <v>8.5099999999999995E-2</v>
      </c>
    </row>
    <row r="135" spans="1:16">
      <c r="A135" s="94"/>
      <c r="B135" s="89">
        <v>1.8</v>
      </c>
      <c r="C135" s="90" t="s">
        <v>65</v>
      </c>
      <c r="D135" s="74">
        <f t="shared" si="11"/>
        <v>0.25714285714285717</v>
      </c>
      <c r="E135" s="91">
        <v>4.5949999999999998</v>
      </c>
      <c r="F135" s="92">
        <v>7.7460000000000003E-3</v>
      </c>
      <c r="G135" s="88">
        <f t="shared" si="8"/>
        <v>4.6027459999999998</v>
      </c>
      <c r="H135" s="89">
        <v>1.54</v>
      </c>
      <c r="I135" s="90" t="s">
        <v>66</v>
      </c>
      <c r="J135" s="76">
        <f t="shared" si="12"/>
        <v>1.54</v>
      </c>
      <c r="K135" s="77">
        <v>660</v>
      </c>
      <c r="L135" s="79" t="s">
        <v>64</v>
      </c>
      <c r="M135" s="74">
        <f t="shared" si="6"/>
        <v>6.6000000000000003E-2</v>
      </c>
      <c r="N135" s="77">
        <v>861</v>
      </c>
      <c r="O135" s="79" t="s">
        <v>64</v>
      </c>
      <c r="P135" s="74">
        <f t="shared" si="7"/>
        <v>8.6099999999999996E-2</v>
      </c>
    </row>
    <row r="136" spans="1:16">
      <c r="A136" s="94"/>
      <c r="B136" s="89">
        <v>2</v>
      </c>
      <c r="C136" s="90" t="s">
        <v>65</v>
      </c>
      <c r="D136" s="74">
        <f t="shared" si="11"/>
        <v>0.2857142857142857</v>
      </c>
      <c r="E136" s="91">
        <v>4.5940000000000003</v>
      </c>
      <c r="F136" s="92">
        <v>7.0889999999999998E-3</v>
      </c>
      <c r="G136" s="88">
        <f t="shared" si="8"/>
        <v>4.601089</v>
      </c>
      <c r="H136" s="89">
        <v>1.66</v>
      </c>
      <c r="I136" s="90" t="s">
        <v>66</v>
      </c>
      <c r="J136" s="76">
        <f t="shared" si="12"/>
        <v>1.66</v>
      </c>
      <c r="K136" s="77">
        <v>688</v>
      </c>
      <c r="L136" s="79" t="s">
        <v>64</v>
      </c>
      <c r="M136" s="74">
        <f t="shared" si="6"/>
        <v>6.88E-2</v>
      </c>
      <c r="N136" s="77">
        <v>879</v>
      </c>
      <c r="O136" s="79" t="s">
        <v>64</v>
      </c>
      <c r="P136" s="74">
        <f t="shared" si="7"/>
        <v>8.7900000000000006E-2</v>
      </c>
    </row>
    <row r="137" spans="1:16">
      <c r="A137" s="94"/>
      <c r="B137" s="89">
        <v>2.25</v>
      </c>
      <c r="C137" s="90" t="s">
        <v>65</v>
      </c>
      <c r="D137" s="74">
        <f t="shared" si="11"/>
        <v>0.32142857142857145</v>
      </c>
      <c r="E137" s="91">
        <v>4.5650000000000004</v>
      </c>
      <c r="F137" s="92">
        <v>6.4180000000000001E-3</v>
      </c>
      <c r="G137" s="88">
        <f t="shared" si="8"/>
        <v>4.5714180000000004</v>
      </c>
      <c r="H137" s="89">
        <v>1.82</v>
      </c>
      <c r="I137" s="90" t="s">
        <v>66</v>
      </c>
      <c r="J137" s="76">
        <f t="shared" si="12"/>
        <v>1.82</v>
      </c>
      <c r="K137" s="77">
        <v>728</v>
      </c>
      <c r="L137" s="79" t="s">
        <v>64</v>
      </c>
      <c r="M137" s="74">
        <f t="shared" si="6"/>
        <v>7.2800000000000004E-2</v>
      </c>
      <c r="N137" s="77">
        <v>902</v>
      </c>
      <c r="O137" s="79" t="s">
        <v>64</v>
      </c>
      <c r="P137" s="74">
        <f t="shared" si="7"/>
        <v>9.0200000000000002E-2</v>
      </c>
    </row>
    <row r="138" spans="1:16">
      <c r="A138" s="94"/>
      <c r="B138" s="89">
        <v>2.5</v>
      </c>
      <c r="C138" s="90" t="s">
        <v>65</v>
      </c>
      <c r="D138" s="74">
        <f t="shared" si="11"/>
        <v>0.35714285714285715</v>
      </c>
      <c r="E138" s="91">
        <v>4.5149999999999997</v>
      </c>
      <c r="F138" s="92">
        <v>5.8700000000000002E-3</v>
      </c>
      <c r="G138" s="88">
        <f t="shared" si="8"/>
        <v>4.5208699999999995</v>
      </c>
      <c r="H138" s="89">
        <v>1.97</v>
      </c>
      <c r="I138" s="90" t="s">
        <v>66</v>
      </c>
      <c r="J138" s="76">
        <f t="shared" si="12"/>
        <v>1.97</v>
      </c>
      <c r="K138" s="77">
        <v>766</v>
      </c>
      <c r="L138" s="79" t="s">
        <v>64</v>
      </c>
      <c r="M138" s="74">
        <f t="shared" si="6"/>
        <v>7.6600000000000001E-2</v>
      </c>
      <c r="N138" s="77">
        <v>923</v>
      </c>
      <c r="O138" s="79" t="s">
        <v>64</v>
      </c>
      <c r="P138" s="74">
        <f t="shared" si="7"/>
        <v>9.2300000000000007E-2</v>
      </c>
    </row>
    <row r="139" spans="1:16">
      <c r="A139" s="94"/>
      <c r="B139" s="89">
        <v>2.75</v>
      </c>
      <c r="C139" s="90" t="s">
        <v>65</v>
      </c>
      <c r="D139" s="74">
        <f t="shared" si="11"/>
        <v>0.39285714285714285</v>
      </c>
      <c r="E139" s="91">
        <v>4.452</v>
      </c>
      <c r="F139" s="92">
        <v>5.4140000000000004E-3</v>
      </c>
      <c r="G139" s="88">
        <f t="shared" si="8"/>
        <v>4.457414</v>
      </c>
      <c r="H139" s="89">
        <v>2.13</v>
      </c>
      <c r="I139" s="90" t="s">
        <v>66</v>
      </c>
      <c r="J139" s="76">
        <f t="shared" si="12"/>
        <v>2.13</v>
      </c>
      <c r="K139" s="77">
        <v>803</v>
      </c>
      <c r="L139" s="79" t="s">
        <v>64</v>
      </c>
      <c r="M139" s="74">
        <f t="shared" si="6"/>
        <v>8.030000000000001E-2</v>
      </c>
      <c r="N139" s="77">
        <v>943</v>
      </c>
      <c r="O139" s="79" t="s">
        <v>64</v>
      </c>
      <c r="P139" s="74">
        <f t="shared" si="7"/>
        <v>9.4299999999999995E-2</v>
      </c>
    </row>
    <row r="140" spans="1:16">
      <c r="A140" s="94"/>
      <c r="B140" s="89">
        <v>3</v>
      </c>
      <c r="C140" s="95" t="s">
        <v>65</v>
      </c>
      <c r="D140" s="74">
        <f t="shared" si="11"/>
        <v>0.42857142857142855</v>
      </c>
      <c r="E140" s="91">
        <v>4.3819999999999997</v>
      </c>
      <c r="F140" s="92">
        <v>5.0270000000000002E-3</v>
      </c>
      <c r="G140" s="88">
        <f t="shared" si="8"/>
        <v>4.3870269999999998</v>
      </c>
      <c r="H140" s="89">
        <v>2.29</v>
      </c>
      <c r="I140" s="90" t="s">
        <v>66</v>
      </c>
      <c r="J140" s="76">
        <f t="shared" si="12"/>
        <v>2.29</v>
      </c>
      <c r="K140" s="77">
        <v>840</v>
      </c>
      <c r="L140" s="79" t="s">
        <v>64</v>
      </c>
      <c r="M140" s="74">
        <f t="shared" si="6"/>
        <v>8.3999999999999991E-2</v>
      </c>
      <c r="N140" s="77">
        <v>963</v>
      </c>
      <c r="O140" s="79" t="s">
        <v>64</v>
      </c>
      <c r="P140" s="74">
        <f t="shared" si="7"/>
        <v>9.6299999999999997E-2</v>
      </c>
    </row>
    <row r="141" spans="1:16">
      <c r="B141" s="89">
        <v>3.25</v>
      </c>
      <c r="C141" s="79" t="s">
        <v>65</v>
      </c>
      <c r="D141" s="74">
        <f t="shared" si="11"/>
        <v>0.4642857142857143</v>
      </c>
      <c r="E141" s="91">
        <v>4.306</v>
      </c>
      <c r="F141" s="92">
        <v>4.6950000000000004E-3</v>
      </c>
      <c r="G141" s="88">
        <f t="shared" si="8"/>
        <v>4.3106949999999999</v>
      </c>
      <c r="H141" s="77">
        <v>2.46</v>
      </c>
      <c r="I141" s="79" t="s">
        <v>66</v>
      </c>
      <c r="J141" s="76">
        <f t="shared" si="12"/>
        <v>2.46</v>
      </c>
      <c r="K141" s="77">
        <v>876</v>
      </c>
      <c r="L141" s="79" t="s">
        <v>64</v>
      </c>
      <c r="M141" s="74">
        <f t="shared" si="6"/>
        <v>8.7599999999999997E-2</v>
      </c>
      <c r="N141" s="77">
        <v>983</v>
      </c>
      <c r="O141" s="79" t="s">
        <v>64</v>
      </c>
      <c r="P141" s="74">
        <f t="shared" si="7"/>
        <v>9.8299999999999998E-2</v>
      </c>
    </row>
    <row r="142" spans="1:16">
      <c r="B142" s="89">
        <v>3.5</v>
      </c>
      <c r="C142" s="79" t="s">
        <v>65</v>
      </c>
      <c r="D142" s="74">
        <f t="shared" si="11"/>
        <v>0.5</v>
      </c>
      <c r="E142" s="91">
        <v>4.2279999999999998</v>
      </c>
      <c r="F142" s="92">
        <v>4.4070000000000003E-3</v>
      </c>
      <c r="G142" s="88">
        <f t="shared" si="8"/>
        <v>4.2324069999999994</v>
      </c>
      <c r="H142" s="77">
        <v>2.62</v>
      </c>
      <c r="I142" s="79" t="s">
        <v>66</v>
      </c>
      <c r="J142" s="76">
        <f t="shared" si="12"/>
        <v>2.62</v>
      </c>
      <c r="K142" s="77">
        <v>911</v>
      </c>
      <c r="L142" s="79" t="s">
        <v>64</v>
      </c>
      <c r="M142" s="74">
        <f t="shared" si="6"/>
        <v>9.11E-2</v>
      </c>
      <c r="N142" s="77">
        <v>1002</v>
      </c>
      <c r="O142" s="79" t="s">
        <v>64</v>
      </c>
      <c r="P142" s="74">
        <f t="shared" si="7"/>
        <v>0.1002</v>
      </c>
    </row>
    <row r="143" spans="1:16">
      <c r="B143" s="89">
        <v>3.75</v>
      </c>
      <c r="C143" s="79" t="s">
        <v>65</v>
      </c>
      <c r="D143" s="74">
        <f t="shared" si="11"/>
        <v>0.5357142857142857</v>
      </c>
      <c r="E143" s="91">
        <v>4.149</v>
      </c>
      <c r="F143" s="92">
        <v>4.1539999999999997E-3</v>
      </c>
      <c r="G143" s="88">
        <f t="shared" si="8"/>
        <v>4.1531539999999998</v>
      </c>
      <c r="H143" s="77">
        <v>2.79</v>
      </c>
      <c r="I143" s="79" t="s">
        <v>66</v>
      </c>
      <c r="J143" s="76">
        <f t="shared" si="12"/>
        <v>2.79</v>
      </c>
      <c r="K143" s="77">
        <v>947</v>
      </c>
      <c r="L143" s="79" t="s">
        <v>64</v>
      </c>
      <c r="M143" s="74">
        <f t="shared" si="6"/>
        <v>9.4699999999999993E-2</v>
      </c>
      <c r="N143" s="77">
        <v>1021</v>
      </c>
      <c r="O143" s="79" t="s">
        <v>64</v>
      </c>
      <c r="P143" s="74">
        <f t="shared" si="7"/>
        <v>0.1021</v>
      </c>
    </row>
    <row r="144" spans="1:16">
      <c r="B144" s="89">
        <v>4</v>
      </c>
      <c r="C144" s="79" t="s">
        <v>65</v>
      </c>
      <c r="D144" s="74">
        <f t="shared" si="11"/>
        <v>0.5714285714285714</v>
      </c>
      <c r="E144" s="91">
        <v>4.0709999999999997</v>
      </c>
      <c r="F144" s="92">
        <v>3.9300000000000003E-3</v>
      </c>
      <c r="G144" s="88">
        <f t="shared" si="8"/>
        <v>4.0749300000000002</v>
      </c>
      <c r="H144" s="77">
        <v>2.96</v>
      </c>
      <c r="I144" s="79" t="s">
        <v>66</v>
      </c>
      <c r="J144" s="76">
        <f t="shared" si="12"/>
        <v>2.96</v>
      </c>
      <c r="K144" s="77">
        <v>982</v>
      </c>
      <c r="L144" s="79" t="s">
        <v>64</v>
      </c>
      <c r="M144" s="74">
        <f t="shared" si="6"/>
        <v>9.8199999999999996E-2</v>
      </c>
      <c r="N144" s="77">
        <v>1040</v>
      </c>
      <c r="O144" s="79" t="s">
        <v>64</v>
      </c>
      <c r="P144" s="74">
        <f t="shared" si="7"/>
        <v>0.10400000000000001</v>
      </c>
    </row>
    <row r="145" spans="2:16">
      <c r="B145" s="89">
        <v>4.5</v>
      </c>
      <c r="C145" s="79" t="s">
        <v>65</v>
      </c>
      <c r="D145" s="74">
        <f t="shared" si="11"/>
        <v>0.6428571428571429</v>
      </c>
      <c r="E145" s="91">
        <v>3.9180000000000001</v>
      </c>
      <c r="F145" s="92">
        <v>3.552E-3</v>
      </c>
      <c r="G145" s="88">
        <f t="shared" si="8"/>
        <v>3.9215520000000001</v>
      </c>
      <c r="H145" s="77">
        <v>3.32</v>
      </c>
      <c r="I145" s="79" t="s">
        <v>66</v>
      </c>
      <c r="J145" s="76">
        <f t="shared" si="12"/>
        <v>3.32</v>
      </c>
      <c r="K145" s="77">
        <v>1111</v>
      </c>
      <c r="L145" s="79" t="s">
        <v>64</v>
      </c>
      <c r="M145" s="74">
        <f t="shared" si="6"/>
        <v>0.1111</v>
      </c>
      <c r="N145" s="77">
        <v>1078</v>
      </c>
      <c r="O145" s="79" t="s">
        <v>64</v>
      </c>
      <c r="P145" s="74">
        <f t="shared" si="7"/>
        <v>0.10780000000000001</v>
      </c>
    </row>
    <row r="146" spans="2:16">
      <c r="B146" s="89">
        <v>5</v>
      </c>
      <c r="C146" s="79" t="s">
        <v>65</v>
      </c>
      <c r="D146" s="74">
        <f t="shared" si="11"/>
        <v>0.7142857142857143</v>
      </c>
      <c r="E146" s="91">
        <v>3.7719999999999998</v>
      </c>
      <c r="F146" s="92">
        <v>3.2439999999999999E-3</v>
      </c>
      <c r="G146" s="88">
        <f t="shared" si="8"/>
        <v>3.7752439999999998</v>
      </c>
      <c r="H146" s="77">
        <v>3.69</v>
      </c>
      <c r="I146" s="79" t="s">
        <v>66</v>
      </c>
      <c r="J146" s="76">
        <f t="shared" si="12"/>
        <v>3.69</v>
      </c>
      <c r="K146" s="77">
        <v>1236</v>
      </c>
      <c r="L146" s="79" t="s">
        <v>64</v>
      </c>
      <c r="M146" s="74">
        <f t="shared" si="6"/>
        <v>0.1236</v>
      </c>
      <c r="N146" s="77">
        <v>1117</v>
      </c>
      <c r="O146" s="79" t="s">
        <v>64</v>
      </c>
      <c r="P146" s="74">
        <f t="shared" si="7"/>
        <v>0.11169999999999999</v>
      </c>
    </row>
    <row r="147" spans="2:16">
      <c r="B147" s="89">
        <v>5.5</v>
      </c>
      <c r="C147" s="79" t="s">
        <v>65</v>
      </c>
      <c r="D147" s="74">
        <f t="shared" si="11"/>
        <v>0.7857142857142857</v>
      </c>
      <c r="E147" s="91">
        <v>3.6349999999999998</v>
      </c>
      <c r="F147" s="92">
        <v>2.9870000000000001E-3</v>
      </c>
      <c r="G147" s="88">
        <f t="shared" si="8"/>
        <v>3.6379869999999999</v>
      </c>
      <c r="H147" s="77">
        <v>4.07</v>
      </c>
      <c r="I147" s="79" t="s">
        <v>66</v>
      </c>
      <c r="J147" s="76">
        <f t="shared" si="12"/>
        <v>4.07</v>
      </c>
      <c r="K147" s="77">
        <v>1357</v>
      </c>
      <c r="L147" s="79" t="s">
        <v>64</v>
      </c>
      <c r="M147" s="74">
        <f t="shared" si="6"/>
        <v>0.13569999999999999</v>
      </c>
      <c r="N147" s="77">
        <v>1156</v>
      </c>
      <c r="O147" s="79" t="s">
        <v>64</v>
      </c>
      <c r="P147" s="74">
        <f t="shared" si="7"/>
        <v>0.11559999999999999</v>
      </c>
    </row>
    <row r="148" spans="2:16">
      <c r="B148" s="89">
        <v>6</v>
      </c>
      <c r="C148" s="79" t="s">
        <v>65</v>
      </c>
      <c r="D148" s="74">
        <f t="shared" si="11"/>
        <v>0.8571428571428571</v>
      </c>
      <c r="E148" s="91">
        <v>3.5059999999999998</v>
      </c>
      <c r="F148" s="92">
        <v>2.7699999999999999E-3</v>
      </c>
      <c r="G148" s="88">
        <f t="shared" si="8"/>
        <v>3.5087699999999997</v>
      </c>
      <c r="H148" s="77">
        <v>4.47</v>
      </c>
      <c r="I148" s="79" t="s">
        <v>66</v>
      </c>
      <c r="J148" s="76">
        <f t="shared" si="12"/>
        <v>4.47</v>
      </c>
      <c r="K148" s="77">
        <v>1476</v>
      </c>
      <c r="L148" s="79" t="s">
        <v>64</v>
      </c>
      <c r="M148" s="74">
        <f t="shared" ref="M148:M163" si="13">K148/1000/10</f>
        <v>0.14760000000000001</v>
      </c>
      <c r="N148" s="77">
        <v>1196</v>
      </c>
      <c r="O148" s="79" t="s">
        <v>64</v>
      </c>
      <c r="P148" s="74">
        <f t="shared" ref="P148:P172" si="14">N148/1000/10</f>
        <v>0.1196</v>
      </c>
    </row>
    <row r="149" spans="2:16">
      <c r="B149" s="89">
        <v>6.5</v>
      </c>
      <c r="C149" s="79" t="s">
        <v>65</v>
      </c>
      <c r="D149" s="74">
        <f t="shared" si="11"/>
        <v>0.9285714285714286</v>
      </c>
      <c r="E149" s="91">
        <v>3.3860000000000001</v>
      </c>
      <c r="F149" s="92">
        <v>2.5850000000000001E-3</v>
      </c>
      <c r="G149" s="88">
        <f t="shared" ref="G149:G212" si="15">E149+F149</f>
        <v>3.388585</v>
      </c>
      <c r="H149" s="77">
        <v>4.88</v>
      </c>
      <c r="I149" s="79" t="s">
        <v>66</v>
      </c>
      <c r="J149" s="76">
        <f t="shared" si="12"/>
        <v>4.88</v>
      </c>
      <c r="K149" s="77">
        <v>1594</v>
      </c>
      <c r="L149" s="79" t="s">
        <v>64</v>
      </c>
      <c r="M149" s="74">
        <f t="shared" si="13"/>
        <v>0.15940000000000001</v>
      </c>
      <c r="N149" s="77">
        <v>1238</v>
      </c>
      <c r="O149" s="79" t="s">
        <v>64</v>
      </c>
      <c r="P149" s="74">
        <f t="shared" si="14"/>
        <v>0.12379999999999999</v>
      </c>
    </row>
    <row r="150" spans="2:16">
      <c r="B150" s="89">
        <v>7</v>
      </c>
      <c r="C150" s="79" t="s">
        <v>65</v>
      </c>
      <c r="D150" s="74">
        <f t="shared" si="11"/>
        <v>1</v>
      </c>
      <c r="E150" s="91">
        <v>3.274</v>
      </c>
      <c r="F150" s="92">
        <v>2.4239999999999999E-3</v>
      </c>
      <c r="G150" s="88">
        <f t="shared" si="15"/>
        <v>3.276424</v>
      </c>
      <c r="H150" s="77">
        <v>5.31</v>
      </c>
      <c r="I150" s="79" t="s">
        <v>66</v>
      </c>
      <c r="J150" s="76">
        <f t="shared" si="12"/>
        <v>5.31</v>
      </c>
      <c r="K150" s="77">
        <v>1712</v>
      </c>
      <c r="L150" s="79" t="s">
        <v>64</v>
      </c>
      <c r="M150" s="74">
        <f t="shared" si="13"/>
        <v>0.17119999999999999</v>
      </c>
      <c r="N150" s="77">
        <v>1280</v>
      </c>
      <c r="O150" s="79" t="s">
        <v>64</v>
      </c>
      <c r="P150" s="74">
        <f t="shared" si="14"/>
        <v>0.128</v>
      </c>
    </row>
    <row r="151" spans="2:16">
      <c r="B151" s="89">
        <v>8</v>
      </c>
      <c r="C151" s="79" t="s">
        <v>65</v>
      </c>
      <c r="D151" s="74">
        <f t="shared" si="11"/>
        <v>1.1428571428571428</v>
      </c>
      <c r="E151" s="91">
        <v>3.07</v>
      </c>
      <c r="F151" s="92">
        <v>2.1580000000000002E-3</v>
      </c>
      <c r="G151" s="88">
        <f t="shared" si="15"/>
        <v>3.0721579999999999</v>
      </c>
      <c r="H151" s="77">
        <v>6.2</v>
      </c>
      <c r="I151" s="79" t="s">
        <v>66</v>
      </c>
      <c r="J151" s="76">
        <f t="shared" si="12"/>
        <v>6.2</v>
      </c>
      <c r="K151" s="77">
        <v>2142</v>
      </c>
      <c r="L151" s="79" t="s">
        <v>64</v>
      </c>
      <c r="M151" s="74">
        <f t="shared" si="13"/>
        <v>0.2142</v>
      </c>
      <c r="N151" s="77">
        <v>1368</v>
      </c>
      <c r="O151" s="79" t="s">
        <v>64</v>
      </c>
      <c r="P151" s="74">
        <f t="shared" si="14"/>
        <v>0.1368</v>
      </c>
    </row>
    <row r="152" spans="2:16">
      <c r="B152" s="89">
        <v>9</v>
      </c>
      <c r="C152" s="79" t="s">
        <v>65</v>
      </c>
      <c r="D152" s="74">
        <f t="shared" si="11"/>
        <v>1.2857142857142858</v>
      </c>
      <c r="E152" s="91">
        <v>2.891</v>
      </c>
      <c r="F152" s="92">
        <v>1.9469999999999999E-3</v>
      </c>
      <c r="G152" s="88">
        <f t="shared" si="15"/>
        <v>2.8929469999999999</v>
      </c>
      <c r="H152" s="77">
        <v>7.16</v>
      </c>
      <c r="I152" s="79" t="s">
        <v>66</v>
      </c>
      <c r="J152" s="76">
        <f t="shared" si="12"/>
        <v>7.16</v>
      </c>
      <c r="K152" s="77">
        <v>2543</v>
      </c>
      <c r="L152" s="79" t="s">
        <v>64</v>
      </c>
      <c r="M152" s="74">
        <f t="shared" si="13"/>
        <v>0.25430000000000003</v>
      </c>
      <c r="N152" s="77">
        <v>1461</v>
      </c>
      <c r="O152" s="79" t="s">
        <v>64</v>
      </c>
      <c r="P152" s="74">
        <f t="shared" si="14"/>
        <v>0.14610000000000001</v>
      </c>
    </row>
    <row r="153" spans="2:16">
      <c r="B153" s="89">
        <v>10</v>
      </c>
      <c r="C153" s="79" t="s">
        <v>65</v>
      </c>
      <c r="D153" s="74">
        <f t="shared" si="11"/>
        <v>1.4285714285714286</v>
      </c>
      <c r="E153" s="91">
        <v>2.7330000000000001</v>
      </c>
      <c r="F153" s="92">
        <v>1.776E-3</v>
      </c>
      <c r="G153" s="88">
        <f t="shared" si="15"/>
        <v>2.7347760000000001</v>
      </c>
      <c r="H153" s="77">
        <v>8.17</v>
      </c>
      <c r="I153" s="79" t="s">
        <v>66</v>
      </c>
      <c r="J153" s="76">
        <f t="shared" si="12"/>
        <v>8.17</v>
      </c>
      <c r="K153" s="77">
        <v>2929</v>
      </c>
      <c r="L153" s="79" t="s">
        <v>64</v>
      </c>
      <c r="M153" s="74">
        <f t="shared" si="13"/>
        <v>0.29289999999999999</v>
      </c>
      <c r="N153" s="77">
        <v>1560</v>
      </c>
      <c r="O153" s="79" t="s">
        <v>64</v>
      </c>
      <c r="P153" s="74">
        <f t="shared" si="14"/>
        <v>0.156</v>
      </c>
    </row>
    <row r="154" spans="2:16">
      <c r="B154" s="89">
        <v>11</v>
      </c>
      <c r="C154" s="79" t="s">
        <v>65</v>
      </c>
      <c r="D154" s="74">
        <f t="shared" si="11"/>
        <v>1.5714285714285714</v>
      </c>
      <c r="E154" s="91">
        <v>2.5910000000000002</v>
      </c>
      <c r="F154" s="92">
        <v>1.6329999999999999E-3</v>
      </c>
      <c r="G154" s="88">
        <f t="shared" si="15"/>
        <v>2.5926330000000002</v>
      </c>
      <c r="H154" s="77">
        <v>9.23</v>
      </c>
      <c r="I154" s="79" t="s">
        <v>66</v>
      </c>
      <c r="J154" s="76">
        <f t="shared" si="12"/>
        <v>9.23</v>
      </c>
      <c r="K154" s="77">
        <v>3307</v>
      </c>
      <c r="L154" s="79" t="s">
        <v>64</v>
      </c>
      <c r="M154" s="74">
        <f t="shared" si="13"/>
        <v>0.33069999999999999</v>
      </c>
      <c r="N154" s="77">
        <v>1664</v>
      </c>
      <c r="O154" s="79" t="s">
        <v>64</v>
      </c>
      <c r="P154" s="74">
        <f t="shared" si="14"/>
        <v>0.16639999999999999</v>
      </c>
    </row>
    <row r="155" spans="2:16">
      <c r="B155" s="89">
        <v>12</v>
      </c>
      <c r="C155" s="79" t="s">
        <v>65</v>
      </c>
      <c r="D155" s="74">
        <f t="shared" si="11"/>
        <v>1.7142857142857142</v>
      </c>
      <c r="E155" s="91">
        <v>2.4630000000000001</v>
      </c>
      <c r="F155" s="92">
        <v>1.513E-3</v>
      </c>
      <c r="G155" s="88">
        <f t="shared" si="15"/>
        <v>2.4645130000000002</v>
      </c>
      <c r="H155" s="77">
        <v>10.36</v>
      </c>
      <c r="I155" s="79" t="s">
        <v>66</v>
      </c>
      <c r="J155" s="76">
        <f t="shared" si="12"/>
        <v>10.36</v>
      </c>
      <c r="K155" s="77">
        <v>3682</v>
      </c>
      <c r="L155" s="79" t="s">
        <v>64</v>
      </c>
      <c r="M155" s="74">
        <f t="shared" si="13"/>
        <v>0.36819999999999997</v>
      </c>
      <c r="N155" s="77">
        <v>1773</v>
      </c>
      <c r="O155" s="79" t="s">
        <v>64</v>
      </c>
      <c r="P155" s="74">
        <f t="shared" si="14"/>
        <v>0.17729999999999999</v>
      </c>
    </row>
    <row r="156" spans="2:16">
      <c r="B156" s="89">
        <v>13</v>
      </c>
      <c r="C156" s="79" t="s">
        <v>65</v>
      </c>
      <c r="D156" s="74">
        <f t="shared" si="11"/>
        <v>1.8571428571428572</v>
      </c>
      <c r="E156" s="91">
        <v>2.3479999999999999</v>
      </c>
      <c r="F156" s="92">
        <v>1.4109999999999999E-3</v>
      </c>
      <c r="G156" s="88">
        <f t="shared" si="15"/>
        <v>2.3494109999999999</v>
      </c>
      <c r="H156" s="77">
        <v>11.54</v>
      </c>
      <c r="I156" s="79" t="s">
        <v>66</v>
      </c>
      <c r="J156" s="76">
        <f t="shared" si="12"/>
        <v>11.54</v>
      </c>
      <c r="K156" s="77">
        <v>4056</v>
      </c>
      <c r="L156" s="79" t="s">
        <v>64</v>
      </c>
      <c r="M156" s="74">
        <f t="shared" si="13"/>
        <v>0.40560000000000002</v>
      </c>
      <c r="N156" s="77">
        <v>1889</v>
      </c>
      <c r="O156" s="79" t="s">
        <v>64</v>
      </c>
      <c r="P156" s="74">
        <f t="shared" si="14"/>
        <v>0.18890000000000001</v>
      </c>
    </row>
    <row r="157" spans="2:16">
      <c r="B157" s="89">
        <v>14</v>
      </c>
      <c r="C157" s="79" t="s">
        <v>65</v>
      </c>
      <c r="D157" s="74">
        <f t="shared" si="11"/>
        <v>2</v>
      </c>
      <c r="E157" s="91">
        <v>2.242</v>
      </c>
      <c r="F157" s="92">
        <v>1.322E-3</v>
      </c>
      <c r="G157" s="88">
        <f t="shared" si="15"/>
        <v>2.243322</v>
      </c>
      <c r="H157" s="77">
        <v>12.77</v>
      </c>
      <c r="I157" s="79" t="s">
        <v>66</v>
      </c>
      <c r="J157" s="76">
        <f t="shared" si="12"/>
        <v>12.77</v>
      </c>
      <c r="K157" s="77">
        <v>4431</v>
      </c>
      <c r="L157" s="79" t="s">
        <v>64</v>
      </c>
      <c r="M157" s="74">
        <f t="shared" si="13"/>
        <v>0.44309999999999999</v>
      </c>
      <c r="N157" s="77">
        <v>2010</v>
      </c>
      <c r="O157" s="79" t="s">
        <v>64</v>
      </c>
      <c r="P157" s="74">
        <f t="shared" si="14"/>
        <v>0.20099999999999998</v>
      </c>
    </row>
    <row r="158" spans="2:16">
      <c r="B158" s="89">
        <v>15</v>
      </c>
      <c r="C158" s="79" t="s">
        <v>65</v>
      </c>
      <c r="D158" s="74">
        <f t="shared" si="11"/>
        <v>2.1428571428571428</v>
      </c>
      <c r="E158" s="91">
        <v>2.161</v>
      </c>
      <c r="F158" s="92">
        <v>1.2440000000000001E-3</v>
      </c>
      <c r="G158" s="88">
        <f t="shared" si="15"/>
        <v>2.1622439999999998</v>
      </c>
      <c r="H158" s="77">
        <v>14.06</v>
      </c>
      <c r="I158" s="79" t="s">
        <v>66</v>
      </c>
      <c r="J158" s="76">
        <f t="shared" si="12"/>
        <v>14.06</v>
      </c>
      <c r="K158" s="77">
        <v>4805</v>
      </c>
      <c r="L158" s="79" t="s">
        <v>64</v>
      </c>
      <c r="M158" s="74">
        <f t="shared" si="13"/>
        <v>0.48049999999999998</v>
      </c>
      <c r="N158" s="77">
        <v>2136</v>
      </c>
      <c r="O158" s="79" t="s">
        <v>64</v>
      </c>
      <c r="P158" s="74">
        <f t="shared" si="14"/>
        <v>0.21360000000000001</v>
      </c>
    </row>
    <row r="159" spans="2:16">
      <c r="B159" s="89">
        <v>16</v>
      </c>
      <c r="C159" s="79" t="s">
        <v>65</v>
      </c>
      <c r="D159" s="74">
        <f t="shared" si="11"/>
        <v>2.2857142857142856</v>
      </c>
      <c r="E159" s="91">
        <v>2.0760000000000001</v>
      </c>
      <c r="F159" s="92">
        <v>1.175E-3</v>
      </c>
      <c r="G159" s="88">
        <f t="shared" si="15"/>
        <v>2.077175</v>
      </c>
      <c r="H159" s="77">
        <v>15.4</v>
      </c>
      <c r="I159" s="79" t="s">
        <v>66</v>
      </c>
      <c r="J159" s="76">
        <f t="shared" si="12"/>
        <v>15.4</v>
      </c>
      <c r="K159" s="77">
        <v>5179</v>
      </c>
      <c r="L159" s="79" t="s">
        <v>64</v>
      </c>
      <c r="M159" s="74">
        <f t="shared" si="13"/>
        <v>0.51790000000000003</v>
      </c>
      <c r="N159" s="77">
        <v>2267</v>
      </c>
      <c r="O159" s="79" t="s">
        <v>64</v>
      </c>
      <c r="P159" s="74">
        <f t="shared" si="14"/>
        <v>0.22669999999999998</v>
      </c>
    </row>
    <row r="160" spans="2:16">
      <c r="B160" s="89">
        <v>17</v>
      </c>
      <c r="C160" s="79" t="s">
        <v>65</v>
      </c>
      <c r="D160" s="74">
        <f t="shared" si="11"/>
        <v>2.4285714285714284</v>
      </c>
      <c r="E160" s="91">
        <v>1.9890000000000001</v>
      </c>
      <c r="F160" s="92">
        <v>1.114E-3</v>
      </c>
      <c r="G160" s="88">
        <f t="shared" si="15"/>
        <v>1.9901140000000002</v>
      </c>
      <c r="H160" s="77">
        <v>16.8</v>
      </c>
      <c r="I160" s="79" t="s">
        <v>66</v>
      </c>
      <c r="J160" s="76">
        <f t="shared" si="12"/>
        <v>16.8</v>
      </c>
      <c r="K160" s="77">
        <v>5558</v>
      </c>
      <c r="L160" s="79" t="s">
        <v>64</v>
      </c>
      <c r="M160" s="74">
        <f t="shared" si="13"/>
        <v>0.55579999999999996</v>
      </c>
      <c r="N160" s="77">
        <v>2404</v>
      </c>
      <c r="O160" s="79" t="s">
        <v>64</v>
      </c>
      <c r="P160" s="74">
        <f t="shared" si="14"/>
        <v>0.2404</v>
      </c>
    </row>
    <row r="161" spans="2:16">
      <c r="B161" s="89">
        <v>18</v>
      </c>
      <c r="C161" s="79" t="s">
        <v>65</v>
      </c>
      <c r="D161" s="74">
        <f t="shared" si="11"/>
        <v>2.5714285714285716</v>
      </c>
      <c r="E161" s="91">
        <v>1.9159999999999999</v>
      </c>
      <c r="F161" s="92">
        <v>1.059E-3</v>
      </c>
      <c r="G161" s="88">
        <f t="shared" si="15"/>
        <v>1.9170589999999998</v>
      </c>
      <c r="H161" s="77">
        <v>18.260000000000002</v>
      </c>
      <c r="I161" s="79" t="s">
        <v>66</v>
      </c>
      <c r="J161" s="76">
        <f t="shared" si="12"/>
        <v>18.260000000000002</v>
      </c>
      <c r="K161" s="77">
        <v>5942</v>
      </c>
      <c r="L161" s="79" t="s">
        <v>64</v>
      </c>
      <c r="M161" s="74">
        <f t="shared" si="13"/>
        <v>0.59420000000000006</v>
      </c>
      <c r="N161" s="77">
        <v>2546</v>
      </c>
      <c r="O161" s="79" t="s">
        <v>64</v>
      </c>
      <c r="P161" s="74">
        <f t="shared" si="14"/>
        <v>0.25459999999999999</v>
      </c>
    </row>
    <row r="162" spans="2:16">
      <c r="B162" s="89">
        <v>20</v>
      </c>
      <c r="C162" s="79" t="s">
        <v>65</v>
      </c>
      <c r="D162" s="74">
        <f t="shared" si="11"/>
        <v>2.8571428571428572</v>
      </c>
      <c r="E162" s="91">
        <v>1.7849999999999999</v>
      </c>
      <c r="F162" s="92">
        <v>9.6460000000000003E-4</v>
      </c>
      <c r="G162" s="88">
        <f t="shared" si="15"/>
        <v>1.7859646</v>
      </c>
      <c r="H162" s="77">
        <v>21.33</v>
      </c>
      <c r="I162" s="79" t="s">
        <v>66</v>
      </c>
      <c r="J162" s="76">
        <f t="shared" si="12"/>
        <v>21.33</v>
      </c>
      <c r="K162" s="77">
        <v>7388</v>
      </c>
      <c r="L162" s="79" t="s">
        <v>64</v>
      </c>
      <c r="M162" s="74">
        <f t="shared" si="13"/>
        <v>0.73880000000000001</v>
      </c>
      <c r="N162" s="77">
        <v>2846</v>
      </c>
      <c r="O162" s="79" t="s">
        <v>64</v>
      </c>
      <c r="P162" s="74">
        <f t="shared" si="14"/>
        <v>0.28460000000000002</v>
      </c>
    </row>
    <row r="163" spans="2:16">
      <c r="B163" s="89">
        <v>22.5</v>
      </c>
      <c r="C163" s="79" t="s">
        <v>65</v>
      </c>
      <c r="D163" s="74">
        <f t="shared" si="11"/>
        <v>3.2142857142857144</v>
      </c>
      <c r="E163" s="91">
        <v>1.6439999999999999</v>
      </c>
      <c r="F163" s="92">
        <v>8.6899999999999998E-4</v>
      </c>
      <c r="G163" s="88">
        <f t="shared" si="15"/>
        <v>1.6448689999999999</v>
      </c>
      <c r="H163" s="77">
        <v>25.47</v>
      </c>
      <c r="I163" s="79" t="s">
        <v>66</v>
      </c>
      <c r="J163" s="76">
        <f t="shared" si="12"/>
        <v>25.47</v>
      </c>
      <c r="K163" s="77">
        <v>9465</v>
      </c>
      <c r="L163" s="79" t="s">
        <v>64</v>
      </c>
      <c r="M163" s="74">
        <f t="shared" si="13"/>
        <v>0.94650000000000001</v>
      </c>
      <c r="N163" s="77">
        <v>3252</v>
      </c>
      <c r="O163" s="79" t="s">
        <v>64</v>
      </c>
      <c r="P163" s="74">
        <f t="shared" si="14"/>
        <v>0.32519999999999999</v>
      </c>
    </row>
    <row r="164" spans="2:16">
      <c r="B164" s="89">
        <v>25</v>
      </c>
      <c r="C164" s="79" t="s">
        <v>65</v>
      </c>
      <c r="D164" s="74">
        <f t="shared" si="11"/>
        <v>3.5714285714285716</v>
      </c>
      <c r="E164" s="91">
        <v>1.522</v>
      </c>
      <c r="F164" s="92">
        <v>7.9140000000000005E-4</v>
      </c>
      <c r="G164" s="88">
        <f t="shared" si="15"/>
        <v>1.5227914</v>
      </c>
      <c r="H164" s="77">
        <v>29.96</v>
      </c>
      <c r="I164" s="79" t="s">
        <v>66</v>
      </c>
      <c r="J164" s="76">
        <f t="shared" si="12"/>
        <v>29.96</v>
      </c>
      <c r="K164" s="77">
        <v>1.1399999999999999</v>
      </c>
      <c r="L164" s="78" t="s">
        <v>66</v>
      </c>
      <c r="M164" s="76">
        <f t="shared" ref="M161:M205" si="16">K164</f>
        <v>1.1399999999999999</v>
      </c>
      <c r="N164" s="77">
        <v>3690</v>
      </c>
      <c r="O164" s="79" t="s">
        <v>64</v>
      </c>
      <c r="P164" s="74">
        <f t="shared" si="14"/>
        <v>0.36899999999999999</v>
      </c>
    </row>
    <row r="165" spans="2:16">
      <c r="B165" s="89">
        <v>27.5</v>
      </c>
      <c r="C165" s="79" t="s">
        <v>65</v>
      </c>
      <c r="D165" s="74">
        <f t="shared" si="11"/>
        <v>3.9285714285714284</v>
      </c>
      <c r="E165" s="91">
        <v>1.417</v>
      </c>
      <c r="F165" s="92">
        <v>7.2709999999999995E-4</v>
      </c>
      <c r="G165" s="88">
        <f t="shared" si="15"/>
        <v>1.4177271</v>
      </c>
      <c r="H165" s="77">
        <v>34.799999999999997</v>
      </c>
      <c r="I165" s="79" t="s">
        <v>66</v>
      </c>
      <c r="J165" s="76">
        <f t="shared" si="12"/>
        <v>34.799999999999997</v>
      </c>
      <c r="K165" s="77">
        <v>1.34</v>
      </c>
      <c r="L165" s="79" t="s">
        <v>66</v>
      </c>
      <c r="M165" s="76">
        <f t="shared" si="16"/>
        <v>1.34</v>
      </c>
      <c r="N165" s="77">
        <v>4161</v>
      </c>
      <c r="O165" s="79" t="s">
        <v>64</v>
      </c>
      <c r="P165" s="74">
        <f t="shared" si="14"/>
        <v>0.41609999999999997</v>
      </c>
    </row>
    <row r="166" spans="2:16">
      <c r="B166" s="89">
        <v>30</v>
      </c>
      <c r="C166" s="79" t="s">
        <v>65</v>
      </c>
      <c r="D166" s="74">
        <f t="shared" si="11"/>
        <v>4.2857142857142856</v>
      </c>
      <c r="E166" s="91">
        <v>1.3240000000000001</v>
      </c>
      <c r="F166" s="92">
        <v>6.7290000000000004E-4</v>
      </c>
      <c r="G166" s="88">
        <f t="shared" si="15"/>
        <v>1.3246729000000002</v>
      </c>
      <c r="H166" s="77">
        <v>39.979999999999997</v>
      </c>
      <c r="I166" s="79" t="s">
        <v>66</v>
      </c>
      <c r="J166" s="76">
        <f t="shared" si="12"/>
        <v>39.979999999999997</v>
      </c>
      <c r="K166" s="77">
        <v>1.53</v>
      </c>
      <c r="L166" s="79" t="s">
        <v>66</v>
      </c>
      <c r="M166" s="76">
        <f t="shared" si="16"/>
        <v>1.53</v>
      </c>
      <c r="N166" s="77">
        <v>4664</v>
      </c>
      <c r="O166" s="79" t="s">
        <v>64</v>
      </c>
      <c r="P166" s="74">
        <f t="shared" si="14"/>
        <v>0.46639999999999998</v>
      </c>
    </row>
    <row r="167" spans="2:16">
      <c r="B167" s="89">
        <v>32.5</v>
      </c>
      <c r="C167" s="79" t="s">
        <v>65</v>
      </c>
      <c r="D167" s="74">
        <f t="shared" si="11"/>
        <v>4.6428571428571432</v>
      </c>
      <c r="E167" s="91">
        <v>1.242</v>
      </c>
      <c r="F167" s="92">
        <v>6.2660000000000005E-4</v>
      </c>
      <c r="G167" s="88">
        <f t="shared" si="15"/>
        <v>1.2426265999999999</v>
      </c>
      <c r="H167" s="77">
        <v>45.52</v>
      </c>
      <c r="I167" s="79" t="s">
        <v>66</v>
      </c>
      <c r="J167" s="76">
        <f t="shared" si="12"/>
        <v>45.52</v>
      </c>
      <c r="K167" s="77">
        <v>1.72</v>
      </c>
      <c r="L167" s="79" t="s">
        <v>66</v>
      </c>
      <c r="M167" s="76">
        <f t="shared" si="16"/>
        <v>1.72</v>
      </c>
      <c r="N167" s="77">
        <v>5201</v>
      </c>
      <c r="O167" s="79" t="s">
        <v>64</v>
      </c>
      <c r="P167" s="74">
        <f t="shared" si="14"/>
        <v>0.52010000000000001</v>
      </c>
    </row>
    <row r="168" spans="2:16">
      <c r="B168" s="89">
        <v>35</v>
      </c>
      <c r="C168" s="79" t="s">
        <v>65</v>
      </c>
      <c r="D168" s="74">
        <f t="shared" si="11"/>
        <v>5</v>
      </c>
      <c r="E168" s="91">
        <v>1.17</v>
      </c>
      <c r="F168" s="92">
        <v>5.865E-4</v>
      </c>
      <c r="G168" s="88">
        <f t="shared" si="15"/>
        <v>1.1705865</v>
      </c>
      <c r="H168" s="77">
        <v>51.41</v>
      </c>
      <c r="I168" s="79" t="s">
        <v>66</v>
      </c>
      <c r="J168" s="76">
        <f t="shared" si="12"/>
        <v>51.41</v>
      </c>
      <c r="K168" s="77">
        <v>1.92</v>
      </c>
      <c r="L168" s="79" t="s">
        <v>66</v>
      </c>
      <c r="M168" s="76">
        <f t="shared" si="16"/>
        <v>1.92</v>
      </c>
      <c r="N168" s="77">
        <v>5771</v>
      </c>
      <c r="O168" s="79" t="s">
        <v>64</v>
      </c>
      <c r="P168" s="74">
        <f t="shared" si="14"/>
        <v>0.57709999999999995</v>
      </c>
    </row>
    <row r="169" spans="2:16">
      <c r="B169" s="89">
        <v>37.5</v>
      </c>
      <c r="C169" s="79" t="s">
        <v>65</v>
      </c>
      <c r="D169" s="74">
        <f t="shared" si="11"/>
        <v>5.3571428571428568</v>
      </c>
      <c r="E169" s="91">
        <v>1.105</v>
      </c>
      <c r="F169" s="92">
        <v>5.5150000000000002E-4</v>
      </c>
      <c r="G169" s="88">
        <f t="shared" si="15"/>
        <v>1.1055515</v>
      </c>
      <c r="H169" s="77">
        <v>57.65</v>
      </c>
      <c r="I169" s="79" t="s">
        <v>66</v>
      </c>
      <c r="J169" s="76">
        <f t="shared" si="12"/>
        <v>57.65</v>
      </c>
      <c r="K169" s="77">
        <v>2.11</v>
      </c>
      <c r="L169" s="79" t="s">
        <v>66</v>
      </c>
      <c r="M169" s="76">
        <f t="shared" si="16"/>
        <v>2.11</v>
      </c>
      <c r="N169" s="77">
        <v>6374</v>
      </c>
      <c r="O169" s="79" t="s">
        <v>64</v>
      </c>
      <c r="P169" s="74">
        <f t="shared" si="14"/>
        <v>0.63739999999999997</v>
      </c>
    </row>
    <row r="170" spans="2:16">
      <c r="B170" s="89">
        <v>40</v>
      </c>
      <c r="C170" s="79" t="s">
        <v>65</v>
      </c>
      <c r="D170" s="74">
        <f t="shared" si="11"/>
        <v>5.7142857142857144</v>
      </c>
      <c r="E170" s="91">
        <v>1.046</v>
      </c>
      <c r="F170" s="92">
        <v>5.2059999999999997E-4</v>
      </c>
      <c r="G170" s="88">
        <f t="shared" si="15"/>
        <v>1.0465206</v>
      </c>
      <c r="H170" s="77">
        <v>64.260000000000005</v>
      </c>
      <c r="I170" s="79" t="s">
        <v>66</v>
      </c>
      <c r="J170" s="76">
        <f t="shared" si="12"/>
        <v>64.260000000000005</v>
      </c>
      <c r="K170" s="77">
        <v>2.3199999999999998</v>
      </c>
      <c r="L170" s="79" t="s">
        <v>66</v>
      </c>
      <c r="M170" s="76">
        <f t="shared" si="16"/>
        <v>2.3199999999999998</v>
      </c>
      <c r="N170" s="77">
        <v>7011</v>
      </c>
      <c r="O170" s="79" t="s">
        <v>64</v>
      </c>
      <c r="P170" s="74">
        <f t="shared" si="14"/>
        <v>0.70110000000000006</v>
      </c>
    </row>
    <row r="171" spans="2:16">
      <c r="B171" s="89">
        <v>45</v>
      </c>
      <c r="C171" s="79" t="s">
        <v>65</v>
      </c>
      <c r="D171" s="74">
        <f t="shared" si="11"/>
        <v>6.4285714285714288</v>
      </c>
      <c r="E171" s="91">
        <v>0.94569999999999999</v>
      </c>
      <c r="F171" s="92">
        <v>4.685E-4</v>
      </c>
      <c r="G171" s="88">
        <f t="shared" si="15"/>
        <v>0.94616849999999997</v>
      </c>
      <c r="H171" s="77">
        <v>78.540000000000006</v>
      </c>
      <c r="I171" s="79" t="s">
        <v>66</v>
      </c>
      <c r="J171" s="76">
        <f t="shared" si="12"/>
        <v>78.540000000000006</v>
      </c>
      <c r="K171" s="77">
        <v>3.08</v>
      </c>
      <c r="L171" s="79" t="s">
        <v>66</v>
      </c>
      <c r="M171" s="76">
        <f t="shared" si="16"/>
        <v>3.08</v>
      </c>
      <c r="N171" s="77">
        <v>8388</v>
      </c>
      <c r="O171" s="79" t="s">
        <v>64</v>
      </c>
      <c r="P171" s="74">
        <f t="shared" si="14"/>
        <v>0.83879999999999999</v>
      </c>
    </row>
    <row r="172" spans="2:16">
      <c r="B172" s="89">
        <v>50</v>
      </c>
      <c r="C172" s="79" t="s">
        <v>65</v>
      </c>
      <c r="D172" s="74">
        <f t="shared" si="11"/>
        <v>7.1428571428571432</v>
      </c>
      <c r="E172" s="91">
        <v>0.86270000000000002</v>
      </c>
      <c r="F172" s="92">
        <v>4.2630000000000001E-4</v>
      </c>
      <c r="G172" s="88">
        <f t="shared" si="15"/>
        <v>0.86312630000000001</v>
      </c>
      <c r="H172" s="77">
        <v>94.26</v>
      </c>
      <c r="I172" s="79" t="s">
        <v>66</v>
      </c>
      <c r="J172" s="76">
        <f t="shared" si="12"/>
        <v>94.26</v>
      </c>
      <c r="K172" s="77">
        <v>3.81</v>
      </c>
      <c r="L172" s="79" t="s">
        <v>66</v>
      </c>
      <c r="M172" s="76">
        <f t="shared" si="16"/>
        <v>3.81</v>
      </c>
      <c r="N172" s="77">
        <v>9901</v>
      </c>
      <c r="O172" s="79" t="s">
        <v>64</v>
      </c>
      <c r="P172" s="74">
        <f t="shared" si="14"/>
        <v>0.99009999999999998</v>
      </c>
    </row>
    <row r="173" spans="2:16">
      <c r="B173" s="89">
        <v>55</v>
      </c>
      <c r="C173" s="79" t="s">
        <v>65</v>
      </c>
      <c r="D173" s="74">
        <f t="shared" si="11"/>
        <v>7.8571428571428568</v>
      </c>
      <c r="E173" s="91">
        <v>0.79339999999999999</v>
      </c>
      <c r="F173" s="92">
        <v>3.9140000000000003E-4</v>
      </c>
      <c r="G173" s="88">
        <f t="shared" si="15"/>
        <v>0.79379140000000004</v>
      </c>
      <c r="H173" s="77">
        <v>111.43</v>
      </c>
      <c r="I173" s="79" t="s">
        <v>66</v>
      </c>
      <c r="J173" s="76">
        <f t="shared" si="12"/>
        <v>111.43</v>
      </c>
      <c r="K173" s="77">
        <v>4.53</v>
      </c>
      <c r="L173" s="79" t="s">
        <v>66</v>
      </c>
      <c r="M173" s="76">
        <f t="shared" si="16"/>
        <v>4.53</v>
      </c>
      <c r="N173" s="77">
        <v>1.1599999999999999</v>
      </c>
      <c r="O173" s="78" t="s">
        <v>66</v>
      </c>
      <c r="P173" s="74">
        <f t="shared" ref="P173:P217" si="17">N173</f>
        <v>1.1599999999999999</v>
      </c>
    </row>
    <row r="174" spans="2:16">
      <c r="B174" s="89">
        <v>60</v>
      </c>
      <c r="C174" s="79" t="s">
        <v>65</v>
      </c>
      <c r="D174" s="74">
        <f t="shared" si="11"/>
        <v>8.5714285714285712</v>
      </c>
      <c r="E174" s="91">
        <v>0.7349</v>
      </c>
      <c r="F174" s="92">
        <v>3.6200000000000002E-4</v>
      </c>
      <c r="G174" s="88">
        <f t="shared" si="15"/>
        <v>0.73526199999999997</v>
      </c>
      <c r="H174" s="77">
        <v>130.02000000000001</v>
      </c>
      <c r="I174" s="79" t="s">
        <v>66</v>
      </c>
      <c r="J174" s="76">
        <f t="shared" si="12"/>
        <v>130.02000000000001</v>
      </c>
      <c r="K174" s="77">
        <v>5.25</v>
      </c>
      <c r="L174" s="79" t="s">
        <v>66</v>
      </c>
      <c r="M174" s="76">
        <f t="shared" si="16"/>
        <v>5.25</v>
      </c>
      <c r="N174" s="77">
        <v>1.33</v>
      </c>
      <c r="O174" s="79" t="s">
        <v>66</v>
      </c>
      <c r="P174" s="74">
        <f t="shared" si="17"/>
        <v>1.33</v>
      </c>
    </row>
    <row r="175" spans="2:16">
      <c r="B175" s="89">
        <v>65</v>
      </c>
      <c r="C175" s="79" t="s">
        <v>65</v>
      </c>
      <c r="D175" s="74">
        <f t="shared" si="11"/>
        <v>9.2857142857142865</v>
      </c>
      <c r="E175" s="91">
        <v>0.68500000000000005</v>
      </c>
      <c r="F175" s="92">
        <v>3.368E-4</v>
      </c>
      <c r="G175" s="88">
        <f t="shared" si="15"/>
        <v>0.68533680000000008</v>
      </c>
      <c r="H175" s="77">
        <v>150.04</v>
      </c>
      <c r="I175" s="79" t="s">
        <v>66</v>
      </c>
      <c r="J175" s="76">
        <f t="shared" si="12"/>
        <v>150.04</v>
      </c>
      <c r="K175" s="77">
        <v>5.97</v>
      </c>
      <c r="L175" s="79" t="s">
        <v>66</v>
      </c>
      <c r="M175" s="76">
        <f t="shared" si="16"/>
        <v>5.97</v>
      </c>
      <c r="N175" s="77">
        <v>1.53</v>
      </c>
      <c r="O175" s="79" t="s">
        <v>66</v>
      </c>
      <c r="P175" s="76">
        <f t="shared" si="17"/>
        <v>1.53</v>
      </c>
    </row>
    <row r="176" spans="2:16">
      <c r="B176" s="89">
        <v>70</v>
      </c>
      <c r="C176" s="79" t="s">
        <v>65</v>
      </c>
      <c r="D176" s="74">
        <f t="shared" si="11"/>
        <v>10</v>
      </c>
      <c r="E176" s="91">
        <v>0.6421</v>
      </c>
      <c r="F176" s="92">
        <v>3.1510000000000002E-4</v>
      </c>
      <c r="G176" s="88">
        <f t="shared" si="15"/>
        <v>0.64241510000000002</v>
      </c>
      <c r="H176" s="77">
        <v>171.45</v>
      </c>
      <c r="I176" s="79" t="s">
        <v>66</v>
      </c>
      <c r="J176" s="76">
        <f t="shared" si="12"/>
        <v>171.45</v>
      </c>
      <c r="K176" s="77">
        <v>6.71</v>
      </c>
      <c r="L176" s="79" t="s">
        <v>66</v>
      </c>
      <c r="M176" s="76">
        <f t="shared" si="16"/>
        <v>6.71</v>
      </c>
      <c r="N176" s="77">
        <v>1.73</v>
      </c>
      <c r="O176" s="79" t="s">
        <v>66</v>
      </c>
      <c r="P176" s="76">
        <f t="shared" si="17"/>
        <v>1.73</v>
      </c>
    </row>
    <row r="177" spans="1:16">
      <c r="A177" s="4"/>
      <c r="B177" s="89">
        <v>80</v>
      </c>
      <c r="C177" s="79" t="s">
        <v>65</v>
      </c>
      <c r="D177" s="74">
        <f t="shared" si="11"/>
        <v>11.428571428571429</v>
      </c>
      <c r="E177" s="91">
        <v>0.5726</v>
      </c>
      <c r="F177" s="92">
        <v>2.7940000000000002E-4</v>
      </c>
      <c r="G177" s="88">
        <f t="shared" si="15"/>
        <v>0.57287940000000004</v>
      </c>
      <c r="H177" s="77">
        <v>218.3</v>
      </c>
      <c r="I177" s="79" t="s">
        <v>66</v>
      </c>
      <c r="J177" s="76">
        <f t="shared" si="12"/>
        <v>218.3</v>
      </c>
      <c r="K177" s="77">
        <v>9.4600000000000009</v>
      </c>
      <c r="L177" s="79" t="s">
        <v>66</v>
      </c>
      <c r="M177" s="76">
        <f t="shared" si="16"/>
        <v>9.4600000000000009</v>
      </c>
      <c r="N177" s="77">
        <v>2.1800000000000002</v>
      </c>
      <c r="O177" s="79" t="s">
        <v>66</v>
      </c>
      <c r="P177" s="76">
        <f t="shared" si="17"/>
        <v>2.1800000000000002</v>
      </c>
    </row>
    <row r="178" spans="1:16">
      <c r="B178" s="77">
        <v>90</v>
      </c>
      <c r="C178" s="79" t="s">
        <v>65</v>
      </c>
      <c r="D178" s="74">
        <f t="shared" si="11"/>
        <v>12.857142857142858</v>
      </c>
      <c r="E178" s="91">
        <v>0.51900000000000002</v>
      </c>
      <c r="F178" s="92">
        <v>2.5119999999999998E-4</v>
      </c>
      <c r="G178" s="88">
        <f t="shared" si="15"/>
        <v>0.51925120000000002</v>
      </c>
      <c r="H178" s="77">
        <v>270.41000000000003</v>
      </c>
      <c r="I178" s="79" t="s">
        <v>66</v>
      </c>
      <c r="J178" s="76">
        <f t="shared" si="12"/>
        <v>270.41000000000003</v>
      </c>
      <c r="K178" s="77">
        <v>12.02</v>
      </c>
      <c r="L178" s="79" t="s">
        <v>66</v>
      </c>
      <c r="M178" s="76">
        <f t="shared" si="16"/>
        <v>12.02</v>
      </c>
      <c r="N178" s="77">
        <v>2.68</v>
      </c>
      <c r="O178" s="79" t="s">
        <v>66</v>
      </c>
      <c r="P178" s="76">
        <f t="shared" si="17"/>
        <v>2.68</v>
      </c>
    </row>
    <row r="179" spans="1:16">
      <c r="B179" s="89">
        <v>100</v>
      </c>
      <c r="C179" s="90" t="s">
        <v>65</v>
      </c>
      <c r="D179" s="74">
        <f t="shared" si="11"/>
        <v>14.285714285714286</v>
      </c>
      <c r="E179" s="91">
        <v>0.47660000000000002</v>
      </c>
      <c r="F179" s="92">
        <v>2.284E-4</v>
      </c>
      <c r="G179" s="88">
        <f t="shared" si="15"/>
        <v>0.47682840000000004</v>
      </c>
      <c r="H179" s="77">
        <v>327.52999999999997</v>
      </c>
      <c r="I179" s="79" t="s">
        <v>66</v>
      </c>
      <c r="J179" s="76">
        <f t="shared" si="12"/>
        <v>327.52999999999997</v>
      </c>
      <c r="K179" s="77">
        <v>14.51</v>
      </c>
      <c r="L179" s="79" t="s">
        <v>66</v>
      </c>
      <c r="M179" s="76">
        <f t="shared" si="16"/>
        <v>14.51</v>
      </c>
      <c r="N179" s="77">
        <v>3.23</v>
      </c>
      <c r="O179" s="79" t="s">
        <v>66</v>
      </c>
      <c r="P179" s="76">
        <f t="shared" si="17"/>
        <v>3.23</v>
      </c>
    </row>
    <row r="180" spans="1:16">
      <c r="B180" s="89">
        <v>110</v>
      </c>
      <c r="C180" s="90" t="s">
        <v>65</v>
      </c>
      <c r="D180" s="74">
        <f t="shared" si="11"/>
        <v>15.714285714285714</v>
      </c>
      <c r="E180" s="91">
        <v>0.44230000000000003</v>
      </c>
      <c r="F180" s="92">
        <v>2.096E-4</v>
      </c>
      <c r="G180" s="88">
        <f t="shared" si="15"/>
        <v>0.4425096</v>
      </c>
      <c r="H180" s="77">
        <v>389.39</v>
      </c>
      <c r="I180" s="79" t="s">
        <v>66</v>
      </c>
      <c r="J180" s="76">
        <f t="shared" si="12"/>
        <v>389.39</v>
      </c>
      <c r="K180" s="77">
        <v>16.97</v>
      </c>
      <c r="L180" s="79" t="s">
        <v>66</v>
      </c>
      <c r="M180" s="76">
        <f t="shared" si="16"/>
        <v>16.97</v>
      </c>
      <c r="N180" s="77">
        <v>3.82</v>
      </c>
      <c r="O180" s="79" t="s">
        <v>66</v>
      </c>
      <c r="P180" s="76">
        <f t="shared" si="17"/>
        <v>3.82</v>
      </c>
    </row>
    <row r="181" spans="1:16">
      <c r="B181" s="89">
        <v>120</v>
      </c>
      <c r="C181" s="90" t="s">
        <v>65</v>
      </c>
      <c r="D181" s="74">
        <f t="shared" si="11"/>
        <v>17.142857142857142</v>
      </c>
      <c r="E181" s="91">
        <v>0.41389999999999999</v>
      </c>
      <c r="F181" s="92">
        <v>1.9369999999999999E-4</v>
      </c>
      <c r="G181" s="88">
        <f t="shared" si="15"/>
        <v>0.41409370000000001</v>
      </c>
      <c r="H181" s="77">
        <v>455.77</v>
      </c>
      <c r="I181" s="79" t="s">
        <v>66</v>
      </c>
      <c r="J181" s="76">
        <f t="shared" si="12"/>
        <v>455.77</v>
      </c>
      <c r="K181" s="77">
        <v>19.43</v>
      </c>
      <c r="L181" s="79" t="s">
        <v>66</v>
      </c>
      <c r="M181" s="76">
        <f t="shared" si="16"/>
        <v>19.43</v>
      </c>
      <c r="N181" s="77">
        <v>4.46</v>
      </c>
      <c r="O181" s="79" t="s">
        <v>66</v>
      </c>
      <c r="P181" s="76">
        <f t="shared" si="17"/>
        <v>4.46</v>
      </c>
    </row>
    <row r="182" spans="1:16">
      <c r="B182" s="89">
        <v>130</v>
      </c>
      <c r="C182" s="90" t="s">
        <v>65</v>
      </c>
      <c r="D182" s="74">
        <f t="shared" si="11"/>
        <v>18.571428571428573</v>
      </c>
      <c r="E182" s="91">
        <v>0.38979999999999998</v>
      </c>
      <c r="F182" s="92">
        <v>1.8019999999999999E-4</v>
      </c>
      <c r="G182" s="88">
        <f t="shared" si="15"/>
        <v>0.3899802</v>
      </c>
      <c r="H182" s="77">
        <v>526.49</v>
      </c>
      <c r="I182" s="79" t="s">
        <v>66</v>
      </c>
      <c r="J182" s="76">
        <f t="shared" si="12"/>
        <v>526.49</v>
      </c>
      <c r="K182" s="77">
        <v>21.89</v>
      </c>
      <c r="L182" s="79" t="s">
        <v>66</v>
      </c>
      <c r="M182" s="76">
        <f t="shared" si="16"/>
        <v>21.89</v>
      </c>
      <c r="N182" s="77">
        <v>5.13</v>
      </c>
      <c r="O182" s="79" t="s">
        <v>66</v>
      </c>
      <c r="P182" s="76">
        <f t="shared" si="17"/>
        <v>5.13</v>
      </c>
    </row>
    <row r="183" spans="1:16">
      <c r="B183" s="89">
        <v>140</v>
      </c>
      <c r="C183" s="90" t="s">
        <v>65</v>
      </c>
      <c r="D183" s="74">
        <f t="shared" si="11"/>
        <v>20</v>
      </c>
      <c r="E183" s="91">
        <v>0.36890000000000001</v>
      </c>
      <c r="F183" s="92">
        <v>1.685E-4</v>
      </c>
      <c r="G183" s="88">
        <f t="shared" si="15"/>
        <v>0.36906850000000002</v>
      </c>
      <c r="H183" s="77">
        <v>601.39</v>
      </c>
      <c r="I183" s="79" t="s">
        <v>66</v>
      </c>
      <c r="J183" s="76">
        <f t="shared" si="12"/>
        <v>601.39</v>
      </c>
      <c r="K183" s="77">
        <v>24.35</v>
      </c>
      <c r="L183" s="79" t="s">
        <v>66</v>
      </c>
      <c r="M183" s="76">
        <f t="shared" si="16"/>
        <v>24.35</v>
      </c>
      <c r="N183" s="77">
        <v>5.85</v>
      </c>
      <c r="O183" s="79" t="s">
        <v>66</v>
      </c>
      <c r="P183" s="76">
        <f t="shared" si="17"/>
        <v>5.85</v>
      </c>
    </row>
    <row r="184" spans="1:16">
      <c r="B184" s="89">
        <v>150</v>
      </c>
      <c r="C184" s="90" t="s">
        <v>65</v>
      </c>
      <c r="D184" s="74">
        <f t="shared" si="11"/>
        <v>21.428571428571427</v>
      </c>
      <c r="E184" s="91">
        <v>0.35039999999999999</v>
      </c>
      <c r="F184" s="92">
        <v>1.582E-4</v>
      </c>
      <c r="G184" s="88">
        <f t="shared" si="15"/>
        <v>0.35055819999999999</v>
      </c>
      <c r="H184" s="77">
        <v>680.39</v>
      </c>
      <c r="I184" s="79" t="s">
        <v>66</v>
      </c>
      <c r="J184" s="76">
        <f t="shared" si="12"/>
        <v>680.39</v>
      </c>
      <c r="K184" s="77">
        <v>26.83</v>
      </c>
      <c r="L184" s="79" t="s">
        <v>66</v>
      </c>
      <c r="M184" s="76">
        <f t="shared" si="16"/>
        <v>26.83</v>
      </c>
      <c r="N184" s="77">
        <v>6.59</v>
      </c>
      <c r="O184" s="79" t="s">
        <v>66</v>
      </c>
      <c r="P184" s="76">
        <f t="shared" si="17"/>
        <v>6.59</v>
      </c>
    </row>
    <row r="185" spans="1:16">
      <c r="B185" s="89">
        <v>160</v>
      </c>
      <c r="C185" s="90" t="s">
        <v>65</v>
      </c>
      <c r="D185" s="74">
        <f t="shared" si="11"/>
        <v>22.857142857142858</v>
      </c>
      <c r="E185" s="91">
        <v>0.33360000000000001</v>
      </c>
      <c r="F185" s="92">
        <v>1.4919999999999999E-4</v>
      </c>
      <c r="G185" s="88">
        <f t="shared" si="15"/>
        <v>0.33374920000000002</v>
      </c>
      <c r="H185" s="77">
        <v>763.46</v>
      </c>
      <c r="I185" s="79" t="s">
        <v>66</v>
      </c>
      <c r="J185" s="76">
        <f t="shared" si="12"/>
        <v>763.46</v>
      </c>
      <c r="K185" s="77">
        <v>29.34</v>
      </c>
      <c r="L185" s="79" t="s">
        <v>66</v>
      </c>
      <c r="M185" s="76">
        <f t="shared" si="16"/>
        <v>29.34</v>
      </c>
      <c r="N185" s="77">
        <v>7.38</v>
      </c>
      <c r="O185" s="79" t="s">
        <v>66</v>
      </c>
      <c r="P185" s="76">
        <f t="shared" si="17"/>
        <v>7.38</v>
      </c>
    </row>
    <row r="186" spans="1:16">
      <c r="B186" s="89">
        <v>170</v>
      </c>
      <c r="C186" s="90" t="s">
        <v>65</v>
      </c>
      <c r="D186" s="74">
        <f t="shared" si="11"/>
        <v>24.285714285714285</v>
      </c>
      <c r="E186" s="91">
        <v>0.31809999999999999</v>
      </c>
      <c r="F186" s="92">
        <v>1.4129999999999999E-4</v>
      </c>
      <c r="G186" s="88">
        <f t="shared" si="15"/>
        <v>0.3182413</v>
      </c>
      <c r="H186" s="77">
        <v>850.66</v>
      </c>
      <c r="I186" s="79" t="s">
        <v>66</v>
      </c>
      <c r="J186" s="76">
        <f t="shared" si="12"/>
        <v>850.66</v>
      </c>
      <c r="K186" s="77">
        <v>31.87</v>
      </c>
      <c r="L186" s="79" t="s">
        <v>66</v>
      </c>
      <c r="M186" s="76">
        <f t="shared" si="16"/>
        <v>31.87</v>
      </c>
      <c r="N186" s="77">
        <v>8.1999999999999993</v>
      </c>
      <c r="O186" s="79" t="s">
        <v>66</v>
      </c>
      <c r="P186" s="76">
        <f t="shared" si="17"/>
        <v>8.1999999999999993</v>
      </c>
    </row>
    <row r="187" spans="1:16">
      <c r="B187" s="89">
        <v>180</v>
      </c>
      <c r="C187" s="90" t="s">
        <v>65</v>
      </c>
      <c r="D187" s="74">
        <f t="shared" si="11"/>
        <v>25.714285714285715</v>
      </c>
      <c r="E187" s="91">
        <v>0.30349999999999999</v>
      </c>
      <c r="F187" s="92">
        <v>1.3410000000000001E-4</v>
      </c>
      <c r="G187" s="88">
        <f t="shared" si="15"/>
        <v>0.30363410000000002</v>
      </c>
      <c r="H187" s="77">
        <v>942.08</v>
      </c>
      <c r="I187" s="79" t="s">
        <v>66</v>
      </c>
      <c r="J187" s="76">
        <f t="shared" ref="J187" si="18">H187</f>
        <v>942.08</v>
      </c>
      <c r="K187" s="77">
        <v>34.44</v>
      </c>
      <c r="L187" s="79" t="s">
        <v>66</v>
      </c>
      <c r="M187" s="76">
        <f t="shared" si="16"/>
        <v>34.44</v>
      </c>
      <c r="N187" s="77">
        <v>9.06</v>
      </c>
      <c r="O187" s="79" t="s">
        <v>66</v>
      </c>
      <c r="P187" s="76">
        <f t="shared" si="17"/>
        <v>9.06</v>
      </c>
    </row>
    <row r="188" spans="1:16">
      <c r="B188" s="89">
        <v>200</v>
      </c>
      <c r="C188" s="90" t="s">
        <v>65</v>
      </c>
      <c r="D188" s="74">
        <f t="shared" si="11"/>
        <v>28.571428571428573</v>
      </c>
      <c r="E188" s="91">
        <v>0.27600000000000002</v>
      </c>
      <c r="F188" s="92">
        <v>1.219E-4</v>
      </c>
      <c r="G188" s="88">
        <f t="shared" si="15"/>
        <v>0.27612190000000003</v>
      </c>
      <c r="H188" s="77">
        <v>1.1399999999999999</v>
      </c>
      <c r="I188" s="78" t="s">
        <v>12</v>
      </c>
      <c r="J188" s="76">
        <f t="shared" ref="J187:J228" si="19">H188*1000</f>
        <v>1140</v>
      </c>
      <c r="K188" s="77">
        <v>44.34</v>
      </c>
      <c r="L188" s="79" t="s">
        <v>66</v>
      </c>
      <c r="M188" s="76">
        <f t="shared" si="16"/>
        <v>44.34</v>
      </c>
      <c r="N188" s="77">
        <v>10.89</v>
      </c>
      <c r="O188" s="79" t="s">
        <v>66</v>
      </c>
      <c r="P188" s="76">
        <f t="shared" si="17"/>
        <v>10.89</v>
      </c>
    </row>
    <row r="189" spans="1:16">
      <c r="B189" s="89">
        <v>225</v>
      </c>
      <c r="C189" s="90" t="s">
        <v>65</v>
      </c>
      <c r="D189" s="74">
        <f t="shared" si="11"/>
        <v>32.142857142857146</v>
      </c>
      <c r="E189" s="91">
        <v>0.24829999999999999</v>
      </c>
      <c r="F189" s="92">
        <v>1.0950000000000001E-4</v>
      </c>
      <c r="G189" s="88">
        <f t="shared" si="15"/>
        <v>0.24840950000000001</v>
      </c>
      <c r="H189" s="77">
        <v>1.41</v>
      </c>
      <c r="I189" s="79" t="s">
        <v>12</v>
      </c>
      <c r="J189" s="76">
        <f t="shared" si="19"/>
        <v>1410</v>
      </c>
      <c r="K189" s="77">
        <v>58.76</v>
      </c>
      <c r="L189" s="79" t="s">
        <v>66</v>
      </c>
      <c r="M189" s="76">
        <f t="shared" si="16"/>
        <v>58.76</v>
      </c>
      <c r="N189" s="77">
        <v>13.4</v>
      </c>
      <c r="O189" s="79" t="s">
        <v>66</v>
      </c>
      <c r="P189" s="76">
        <f t="shared" si="17"/>
        <v>13.4</v>
      </c>
    </row>
    <row r="190" spans="1:16">
      <c r="B190" s="89">
        <v>250</v>
      </c>
      <c r="C190" s="90" t="s">
        <v>65</v>
      </c>
      <c r="D190" s="74">
        <f t="shared" si="11"/>
        <v>35.714285714285715</v>
      </c>
      <c r="E190" s="91">
        <v>0.2278</v>
      </c>
      <c r="F190" s="92">
        <v>9.9450000000000005E-5</v>
      </c>
      <c r="G190" s="88">
        <f t="shared" si="15"/>
        <v>0.22789945</v>
      </c>
      <c r="H190" s="77">
        <v>1.71</v>
      </c>
      <c r="I190" s="79" t="s">
        <v>12</v>
      </c>
      <c r="J190" s="76">
        <f t="shared" si="19"/>
        <v>1710</v>
      </c>
      <c r="K190" s="77">
        <v>72.489999999999995</v>
      </c>
      <c r="L190" s="79" t="s">
        <v>66</v>
      </c>
      <c r="M190" s="76">
        <f t="shared" si="16"/>
        <v>72.489999999999995</v>
      </c>
      <c r="N190" s="77">
        <v>16.16</v>
      </c>
      <c r="O190" s="79" t="s">
        <v>66</v>
      </c>
      <c r="P190" s="76">
        <f t="shared" si="17"/>
        <v>16.16</v>
      </c>
    </row>
    <row r="191" spans="1:16">
      <c r="B191" s="89">
        <v>275</v>
      </c>
      <c r="C191" s="90" t="s">
        <v>65</v>
      </c>
      <c r="D191" s="74">
        <f t="shared" ref="D191:D204" si="20">B191/$C$5</f>
        <v>39.285714285714285</v>
      </c>
      <c r="E191" s="91">
        <v>0.2107</v>
      </c>
      <c r="F191" s="92">
        <v>9.1169999999999996E-5</v>
      </c>
      <c r="G191" s="88">
        <f t="shared" si="15"/>
        <v>0.21079117</v>
      </c>
      <c r="H191" s="77">
        <v>2.0299999999999998</v>
      </c>
      <c r="I191" s="79" t="s">
        <v>12</v>
      </c>
      <c r="J191" s="76">
        <f t="shared" si="19"/>
        <v>2029.9999999999998</v>
      </c>
      <c r="K191" s="77">
        <v>85.91</v>
      </c>
      <c r="L191" s="79" t="s">
        <v>66</v>
      </c>
      <c r="M191" s="76">
        <f t="shared" si="16"/>
        <v>85.91</v>
      </c>
      <c r="N191" s="77">
        <v>19.149999999999999</v>
      </c>
      <c r="O191" s="79" t="s">
        <v>66</v>
      </c>
      <c r="P191" s="76">
        <f t="shared" si="17"/>
        <v>19.149999999999999</v>
      </c>
    </row>
    <row r="192" spans="1:16">
      <c r="B192" s="89">
        <v>300</v>
      </c>
      <c r="C192" s="90" t="s">
        <v>65</v>
      </c>
      <c r="D192" s="74">
        <f t="shared" si="20"/>
        <v>42.857142857142854</v>
      </c>
      <c r="E192" s="91">
        <v>0.1963</v>
      </c>
      <c r="F192" s="92">
        <v>8.4209999999999995E-5</v>
      </c>
      <c r="G192" s="88">
        <f t="shared" si="15"/>
        <v>0.19638421</v>
      </c>
      <c r="H192" s="77">
        <v>2.38</v>
      </c>
      <c r="I192" s="79" t="s">
        <v>12</v>
      </c>
      <c r="J192" s="80">
        <f t="shared" si="19"/>
        <v>2380</v>
      </c>
      <c r="K192" s="77">
        <v>99.24</v>
      </c>
      <c r="L192" s="79" t="s">
        <v>66</v>
      </c>
      <c r="M192" s="76">
        <f t="shared" si="16"/>
        <v>99.24</v>
      </c>
      <c r="N192" s="77">
        <v>22.35</v>
      </c>
      <c r="O192" s="79" t="s">
        <v>66</v>
      </c>
      <c r="P192" s="76">
        <f t="shared" si="17"/>
        <v>22.35</v>
      </c>
    </row>
    <row r="193" spans="2:16">
      <c r="B193" s="89">
        <v>325</v>
      </c>
      <c r="C193" s="90" t="s">
        <v>65</v>
      </c>
      <c r="D193" s="74">
        <f t="shared" si="20"/>
        <v>46.428571428571431</v>
      </c>
      <c r="E193" s="91">
        <v>0.184</v>
      </c>
      <c r="F193" s="92">
        <v>7.8269999999999994E-5</v>
      </c>
      <c r="G193" s="88">
        <f t="shared" si="15"/>
        <v>0.18407826999999999</v>
      </c>
      <c r="H193" s="77">
        <v>2.76</v>
      </c>
      <c r="I193" s="79" t="s">
        <v>12</v>
      </c>
      <c r="J193" s="80">
        <f t="shared" si="19"/>
        <v>2760</v>
      </c>
      <c r="K193" s="77">
        <v>112.59</v>
      </c>
      <c r="L193" s="79" t="s">
        <v>66</v>
      </c>
      <c r="M193" s="76">
        <f t="shared" si="16"/>
        <v>112.59</v>
      </c>
      <c r="N193" s="77">
        <v>25.78</v>
      </c>
      <c r="O193" s="79" t="s">
        <v>66</v>
      </c>
      <c r="P193" s="76">
        <f t="shared" si="17"/>
        <v>25.78</v>
      </c>
    </row>
    <row r="194" spans="2:16">
      <c r="B194" s="89">
        <v>350</v>
      </c>
      <c r="C194" s="90" t="s">
        <v>65</v>
      </c>
      <c r="D194" s="74">
        <f t="shared" si="20"/>
        <v>50</v>
      </c>
      <c r="E194" s="91">
        <v>0.17330000000000001</v>
      </c>
      <c r="F194" s="92">
        <v>7.3150000000000003E-5</v>
      </c>
      <c r="G194" s="88">
        <f t="shared" si="15"/>
        <v>0.17337315</v>
      </c>
      <c r="H194" s="77">
        <v>3.15</v>
      </c>
      <c r="I194" s="79" t="s">
        <v>12</v>
      </c>
      <c r="J194" s="80">
        <f t="shared" si="19"/>
        <v>3150</v>
      </c>
      <c r="K194" s="77">
        <v>126.03</v>
      </c>
      <c r="L194" s="79" t="s">
        <v>66</v>
      </c>
      <c r="M194" s="76">
        <f t="shared" si="16"/>
        <v>126.03</v>
      </c>
      <c r="N194" s="77">
        <v>29.41</v>
      </c>
      <c r="O194" s="79" t="s">
        <v>66</v>
      </c>
      <c r="P194" s="76">
        <f t="shared" si="17"/>
        <v>29.41</v>
      </c>
    </row>
    <row r="195" spans="2:16">
      <c r="B195" s="89">
        <v>375</v>
      </c>
      <c r="C195" s="90" t="s">
        <v>65</v>
      </c>
      <c r="D195" s="74">
        <f t="shared" si="20"/>
        <v>53.571428571428569</v>
      </c>
      <c r="E195" s="91">
        <v>0.16400000000000001</v>
      </c>
      <c r="F195" s="92">
        <v>6.868E-5</v>
      </c>
      <c r="G195" s="88">
        <f t="shared" si="15"/>
        <v>0.16406867999999999</v>
      </c>
      <c r="H195" s="77">
        <v>3.57</v>
      </c>
      <c r="I195" s="79" t="s">
        <v>12</v>
      </c>
      <c r="J195" s="80">
        <f t="shared" si="19"/>
        <v>3570</v>
      </c>
      <c r="K195" s="77">
        <v>139.58000000000001</v>
      </c>
      <c r="L195" s="79" t="s">
        <v>66</v>
      </c>
      <c r="M195" s="76">
        <f t="shared" si="16"/>
        <v>139.58000000000001</v>
      </c>
      <c r="N195" s="77">
        <v>33.24</v>
      </c>
      <c r="O195" s="79" t="s">
        <v>66</v>
      </c>
      <c r="P195" s="76">
        <f t="shared" si="17"/>
        <v>33.24</v>
      </c>
    </row>
    <row r="196" spans="2:16">
      <c r="B196" s="89">
        <v>400</v>
      </c>
      <c r="C196" s="90" t="s">
        <v>65</v>
      </c>
      <c r="D196" s="74">
        <f t="shared" si="20"/>
        <v>57.142857142857146</v>
      </c>
      <c r="E196" s="91">
        <v>0.15570000000000001</v>
      </c>
      <c r="F196" s="92">
        <v>6.4739999999999993E-5</v>
      </c>
      <c r="G196" s="88">
        <f t="shared" si="15"/>
        <v>0.15576474000000001</v>
      </c>
      <c r="H196" s="77">
        <v>4.0199999999999996</v>
      </c>
      <c r="I196" s="79" t="s">
        <v>12</v>
      </c>
      <c r="J196" s="80">
        <f t="shared" si="19"/>
        <v>4019.9999999999995</v>
      </c>
      <c r="K196" s="77">
        <v>153.27000000000001</v>
      </c>
      <c r="L196" s="79" t="s">
        <v>66</v>
      </c>
      <c r="M196" s="76">
        <f t="shared" si="16"/>
        <v>153.27000000000001</v>
      </c>
      <c r="N196" s="77">
        <v>37.28</v>
      </c>
      <c r="O196" s="79" t="s">
        <v>66</v>
      </c>
      <c r="P196" s="76">
        <f t="shared" si="17"/>
        <v>37.28</v>
      </c>
    </row>
    <row r="197" spans="2:16">
      <c r="B197" s="89">
        <v>450</v>
      </c>
      <c r="C197" s="90" t="s">
        <v>65</v>
      </c>
      <c r="D197" s="74">
        <f t="shared" si="20"/>
        <v>64.285714285714292</v>
      </c>
      <c r="E197" s="91">
        <v>0.14180000000000001</v>
      </c>
      <c r="F197" s="92">
        <v>5.8119999999999999E-5</v>
      </c>
      <c r="G197" s="88">
        <f t="shared" si="15"/>
        <v>0.14185812</v>
      </c>
      <c r="H197" s="77">
        <v>4.97</v>
      </c>
      <c r="I197" s="79" t="s">
        <v>12</v>
      </c>
      <c r="J197" s="80">
        <f t="shared" si="19"/>
        <v>4970</v>
      </c>
      <c r="K197" s="77">
        <v>204.74</v>
      </c>
      <c r="L197" s="79" t="s">
        <v>66</v>
      </c>
      <c r="M197" s="76">
        <f t="shared" si="16"/>
        <v>204.74</v>
      </c>
      <c r="N197" s="77">
        <v>45.93</v>
      </c>
      <c r="O197" s="79" t="s">
        <v>66</v>
      </c>
      <c r="P197" s="76">
        <f t="shared" si="17"/>
        <v>45.93</v>
      </c>
    </row>
    <row r="198" spans="2:16">
      <c r="B198" s="89">
        <v>500</v>
      </c>
      <c r="C198" s="90" t="s">
        <v>65</v>
      </c>
      <c r="D198" s="74">
        <f t="shared" si="20"/>
        <v>71.428571428571431</v>
      </c>
      <c r="E198" s="91">
        <v>0.13059999999999999</v>
      </c>
      <c r="F198" s="92">
        <v>5.2769999999999998E-5</v>
      </c>
      <c r="G198" s="88">
        <f t="shared" si="15"/>
        <v>0.13065277</v>
      </c>
      <c r="H198" s="77">
        <v>6.02</v>
      </c>
      <c r="I198" s="79" t="s">
        <v>12</v>
      </c>
      <c r="J198" s="80">
        <f t="shared" si="19"/>
        <v>6020</v>
      </c>
      <c r="K198" s="77">
        <v>252.81</v>
      </c>
      <c r="L198" s="79" t="s">
        <v>66</v>
      </c>
      <c r="M198" s="76">
        <f t="shared" si="16"/>
        <v>252.81</v>
      </c>
      <c r="N198" s="77">
        <v>55.33</v>
      </c>
      <c r="O198" s="79" t="s">
        <v>66</v>
      </c>
      <c r="P198" s="76">
        <f t="shared" si="17"/>
        <v>55.33</v>
      </c>
    </row>
    <row r="199" spans="2:16">
      <c r="B199" s="89">
        <v>550</v>
      </c>
      <c r="C199" s="90" t="s">
        <v>65</v>
      </c>
      <c r="D199" s="74">
        <f t="shared" si="20"/>
        <v>78.571428571428569</v>
      </c>
      <c r="E199" s="91">
        <v>0.1212</v>
      </c>
      <c r="F199" s="92">
        <v>4.8359999999999998E-5</v>
      </c>
      <c r="G199" s="88">
        <f t="shared" si="15"/>
        <v>0.12124836</v>
      </c>
      <c r="H199" s="77">
        <v>7.15</v>
      </c>
      <c r="I199" s="79" t="s">
        <v>12</v>
      </c>
      <c r="J199" s="80">
        <f t="shared" si="19"/>
        <v>7150</v>
      </c>
      <c r="K199" s="77">
        <v>299.43</v>
      </c>
      <c r="L199" s="79" t="s">
        <v>66</v>
      </c>
      <c r="M199" s="76">
        <f t="shared" si="16"/>
        <v>299.43</v>
      </c>
      <c r="N199" s="77">
        <v>65.44</v>
      </c>
      <c r="O199" s="79" t="s">
        <v>66</v>
      </c>
      <c r="P199" s="76">
        <f t="shared" si="17"/>
        <v>65.44</v>
      </c>
    </row>
    <row r="200" spans="2:16">
      <c r="B200" s="89">
        <v>600</v>
      </c>
      <c r="C200" s="90" t="s">
        <v>65</v>
      </c>
      <c r="D200" s="74">
        <f t="shared" si="20"/>
        <v>85.714285714285708</v>
      </c>
      <c r="E200" s="91">
        <v>0.1134</v>
      </c>
      <c r="F200" s="92">
        <v>4.4650000000000001E-5</v>
      </c>
      <c r="G200" s="88">
        <f t="shared" si="15"/>
        <v>0.11344464999999999</v>
      </c>
      <c r="H200" s="77">
        <v>8.36</v>
      </c>
      <c r="I200" s="79" t="s">
        <v>12</v>
      </c>
      <c r="J200" s="80">
        <f t="shared" si="19"/>
        <v>8360</v>
      </c>
      <c r="K200" s="77">
        <v>345.45</v>
      </c>
      <c r="L200" s="79" t="s">
        <v>66</v>
      </c>
      <c r="M200" s="76">
        <f t="shared" si="16"/>
        <v>345.45</v>
      </c>
      <c r="N200" s="77">
        <v>76.23</v>
      </c>
      <c r="O200" s="79" t="s">
        <v>66</v>
      </c>
      <c r="P200" s="76">
        <f t="shared" si="17"/>
        <v>76.23</v>
      </c>
    </row>
    <row r="201" spans="2:16">
      <c r="B201" s="89">
        <v>650</v>
      </c>
      <c r="C201" s="90" t="s">
        <v>65</v>
      </c>
      <c r="D201" s="74">
        <f t="shared" si="20"/>
        <v>92.857142857142861</v>
      </c>
      <c r="E201" s="91">
        <v>0.1066</v>
      </c>
      <c r="F201" s="92">
        <v>4.1480000000000003E-5</v>
      </c>
      <c r="G201" s="88">
        <f t="shared" si="15"/>
        <v>0.10664148</v>
      </c>
      <c r="H201" s="77">
        <v>9.65</v>
      </c>
      <c r="I201" s="79" t="s">
        <v>12</v>
      </c>
      <c r="J201" s="80">
        <f t="shared" si="19"/>
        <v>9650</v>
      </c>
      <c r="K201" s="77">
        <v>391.27</v>
      </c>
      <c r="L201" s="79" t="s">
        <v>66</v>
      </c>
      <c r="M201" s="76">
        <f t="shared" si="16"/>
        <v>391.27</v>
      </c>
      <c r="N201" s="77">
        <v>87.68</v>
      </c>
      <c r="O201" s="79" t="s">
        <v>66</v>
      </c>
      <c r="P201" s="76">
        <f t="shared" si="17"/>
        <v>87.68</v>
      </c>
    </row>
    <row r="202" spans="2:16">
      <c r="B202" s="89">
        <v>700</v>
      </c>
      <c r="C202" s="90" t="s">
        <v>65</v>
      </c>
      <c r="D202" s="74">
        <f t="shared" si="20"/>
        <v>100</v>
      </c>
      <c r="E202" s="91">
        <v>0.1008</v>
      </c>
      <c r="F202" s="92">
        <v>3.875E-5</v>
      </c>
      <c r="G202" s="88">
        <f t="shared" si="15"/>
        <v>0.10083875</v>
      </c>
      <c r="H202" s="77">
        <v>11.02</v>
      </c>
      <c r="I202" s="79" t="s">
        <v>12</v>
      </c>
      <c r="J202" s="80">
        <f t="shared" si="19"/>
        <v>11020</v>
      </c>
      <c r="K202" s="77">
        <v>437.11</v>
      </c>
      <c r="L202" s="79" t="s">
        <v>66</v>
      </c>
      <c r="M202" s="76">
        <f t="shared" si="16"/>
        <v>437.11</v>
      </c>
      <c r="N202" s="77">
        <v>99.77</v>
      </c>
      <c r="O202" s="79" t="s">
        <v>66</v>
      </c>
      <c r="P202" s="76">
        <f t="shared" si="17"/>
        <v>99.77</v>
      </c>
    </row>
    <row r="203" spans="2:16">
      <c r="B203" s="89">
        <v>800</v>
      </c>
      <c r="C203" s="90" t="s">
        <v>65</v>
      </c>
      <c r="D203" s="74">
        <f t="shared" si="20"/>
        <v>114.28571428571429</v>
      </c>
      <c r="E203" s="91">
        <v>9.1289999999999996E-2</v>
      </c>
      <c r="F203" s="92">
        <v>3.4270000000000002E-5</v>
      </c>
      <c r="G203" s="88">
        <f t="shared" si="15"/>
        <v>9.1324269999999999E-2</v>
      </c>
      <c r="H203" s="77">
        <v>13.98</v>
      </c>
      <c r="I203" s="79" t="s">
        <v>12</v>
      </c>
      <c r="J203" s="80">
        <f t="shared" si="19"/>
        <v>13980</v>
      </c>
      <c r="K203" s="77">
        <v>606.36</v>
      </c>
      <c r="L203" s="79" t="s">
        <v>66</v>
      </c>
      <c r="M203" s="76">
        <f t="shared" si="16"/>
        <v>606.36</v>
      </c>
      <c r="N203" s="77">
        <v>125.75</v>
      </c>
      <c r="O203" s="79" t="s">
        <v>66</v>
      </c>
      <c r="P203" s="76">
        <f t="shared" si="17"/>
        <v>125.75</v>
      </c>
    </row>
    <row r="204" spans="2:16">
      <c r="B204" s="89">
        <v>900</v>
      </c>
      <c r="C204" s="90" t="s">
        <v>65</v>
      </c>
      <c r="D204" s="74">
        <f t="shared" si="20"/>
        <v>128.57142857142858</v>
      </c>
      <c r="E204" s="91">
        <v>8.3769999999999997E-2</v>
      </c>
      <c r="F204" s="92">
        <v>3.0750000000000002E-5</v>
      </c>
      <c r="G204" s="88">
        <f t="shared" si="15"/>
        <v>8.3800749999999993E-2</v>
      </c>
      <c r="H204" s="77">
        <v>17.23</v>
      </c>
      <c r="I204" s="79" t="s">
        <v>12</v>
      </c>
      <c r="J204" s="80">
        <f t="shared" si="19"/>
        <v>17230</v>
      </c>
      <c r="K204" s="77">
        <v>761.8</v>
      </c>
      <c r="L204" s="79" t="s">
        <v>66</v>
      </c>
      <c r="M204" s="76">
        <f t="shared" si="16"/>
        <v>761.8</v>
      </c>
      <c r="N204" s="77">
        <v>154</v>
      </c>
      <c r="O204" s="79" t="s">
        <v>66</v>
      </c>
      <c r="P204" s="76">
        <f t="shared" si="17"/>
        <v>154</v>
      </c>
    </row>
    <row r="205" spans="2:16">
      <c r="B205" s="89">
        <v>1</v>
      </c>
      <c r="C205" s="93" t="s">
        <v>67</v>
      </c>
      <c r="D205" s="74">
        <f t="shared" ref="D205:D228" si="21">B205*1000/$C$5</f>
        <v>142.85714285714286</v>
      </c>
      <c r="E205" s="91">
        <v>7.7700000000000005E-2</v>
      </c>
      <c r="F205" s="92">
        <v>2.7909999999999999E-5</v>
      </c>
      <c r="G205" s="88">
        <f t="shared" si="15"/>
        <v>7.7727910000000011E-2</v>
      </c>
      <c r="H205" s="77">
        <v>20.75</v>
      </c>
      <c r="I205" s="79" t="s">
        <v>12</v>
      </c>
      <c r="J205" s="80">
        <f t="shared" si="19"/>
        <v>20750</v>
      </c>
      <c r="K205" s="77">
        <v>911.22</v>
      </c>
      <c r="L205" s="79" t="s">
        <v>66</v>
      </c>
      <c r="M205" s="76">
        <f t="shared" si="16"/>
        <v>911.22</v>
      </c>
      <c r="N205" s="77">
        <v>184.35</v>
      </c>
      <c r="O205" s="79" t="s">
        <v>66</v>
      </c>
      <c r="P205" s="76">
        <f t="shared" si="17"/>
        <v>184.35</v>
      </c>
    </row>
    <row r="206" spans="2:16">
      <c r="B206" s="89">
        <v>1.1000000000000001</v>
      </c>
      <c r="C206" s="90" t="s">
        <v>67</v>
      </c>
      <c r="D206" s="74">
        <f t="shared" si="21"/>
        <v>157.14285714285714</v>
      </c>
      <c r="E206" s="91">
        <v>7.2679999999999995E-2</v>
      </c>
      <c r="F206" s="92">
        <v>2.5559999999999999E-5</v>
      </c>
      <c r="G206" s="88">
        <f t="shared" si="15"/>
        <v>7.2705559999999989E-2</v>
      </c>
      <c r="H206" s="77">
        <v>24.53</v>
      </c>
      <c r="I206" s="79" t="s">
        <v>12</v>
      </c>
      <c r="J206" s="80">
        <f t="shared" si="19"/>
        <v>24530</v>
      </c>
      <c r="K206" s="77">
        <v>1.06</v>
      </c>
      <c r="L206" s="78" t="s">
        <v>12</v>
      </c>
      <c r="M206" s="76">
        <f t="shared" ref="M203:M208" si="22">K206*1000</f>
        <v>1060</v>
      </c>
      <c r="N206" s="77">
        <v>216.66</v>
      </c>
      <c r="O206" s="79" t="s">
        <v>66</v>
      </c>
      <c r="P206" s="76">
        <f t="shared" si="17"/>
        <v>216.66</v>
      </c>
    </row>
    <row r="207" spans="2:16">
      <c r="B207" s="89">
        <v>1.2</v>
      </c>
      <c r="C207" s="90" t="s">
        <v>67</v>
      </c>
      <c r="D207" s="74">
        <f t="shared" si="21"/>
        <v>171.42857142857142</v>
      </c>
      <c r="E207" s="91">
        <v>6.8470000000000003E-2</v>
      </c>
      <c r="F207" s="92">
        <v>2.3589999999999999E-5</v>
      </c>
      <c r="G207" s="88">
        <f t="shared" si="15"/>
        <v>6.8493590000000007E-2</v>
      </c>
      <c r="H207" s="77">
        <v>28.56</v>
      </c>
      <c r="I207" s="79" t="s">
        <v>12</v>
      </c>
      <c r="J207" s="80">
        <f t="shared" si="19"/>
        <v>28560</v>
      </c>
      <c r="K207" s="77">
        <v>1.2</v>
      </c>
      <c r="L207" s="79" t="s">
        <v>12</v>
      </c>
      <c r="M207" s="76">
        <f t="shared" si="22"/>
        <v>1200</v>
      </c>
      <c r="N207" s="77">
        <v>250.8</v>
      </c>
      <c r="O207" s="79" t="s">
        <v>66</v>
      </c>
      <c r="P207" s="76">
        <f t="shared" si="17"/>
        <v>250.8</v>
      </c>
    </row>
    <row r="208" spans="2:16">
      <c r="B208" s="89">
        <v>1.3</v>
      </c>
      <c r="C208" s="90" t="s">
        <v>67</v>
      </c>
      <c r="D208" s="74">
        <f t="shared" si="21"/>
        <v>185.71428571428572</v>
      </c>
      <c r="E208" s="91">
        <v>6.4890000000000003E-2</v>
      </c>
      <c r="F208" s="92">
        <v>2.1909999999999999E-5</v>
      </c>
      <c r="G208" s="88">
        <f t="shared" si="15"/>
        <v>6.4911910000000003E-2</v>
      </c>
      <c r="H208" s="77">
        <v>32.82</v>
      </c>
      <c r="I208" s="79" t="s">
        <v>12</v>
      </c>
      <c r="J208" s="80">
        <f t="shared" si="19"/>
        <v>32820</v>
      </c>
      <c r="K208" s="77">
        <v>1.35</v>
      </c>
      <c r="L208" s="79" t="s">
        <v>12</v>
      </c>
      <c r="M208" s="76">
        <f t="shared" si="22"/>
        <v>1350</v>
      </c>
      <c r="N208" s="77">
        <v>286.64</v>
      </c>
      <c r="O208" s="79" t="s">
        <v>66</v>
      </c>
      <c r="P208" s="76">
        <f t="shared" si="17"/>
        <v>286.64</v>
      </c>
    </row>
    <row r="209" spans="2:16">
      <c r="B209" s="89">
        <v>1.4</v>
      </c>
      <c r="C209" s="90" t="s">
        <v>67</v>
      </c>
      <c r="D209" s="74">
        <f t="shared" si="21"/>
        <v>200</v>
      </c>
      <c r="E209" s="91">
        <v>6.1800000000000001E-2</v>
      </c>
      <c r="F209" s="92">
        <v>2.0460000000000001E-5</v>
      </c>
      <c r="G209" s="88">
        <f t="shared" si="15"/>
        <v>6.1820460000000001E-2</v>
      </c>
      <c r="H209" s="77">
        <v>37.299999999999997</v>
      </c>
      <c r="I209" s="79" t="s">
        <v>12</v>
      </c>
      <c r="J209" s="80">
        <f t="shared" si="19"/>
        <v>37300</v>
      </c>
      <c r="K209" s="77">
        <v>1.49</v>
      </c>
      <c r="L209" s="79" t="s">
        <v>12</v>
      </c>
      <c r="M209" s="76">
        <f t="shared" ref="M209:M216" si="23">K209*1000</f>
        <v>1490</v>
      </c>
      <c r="N209" s="77">
        <v>324.07</v>
      </c>
      <c r="O209" s="79" t="s">
        <v>66</v>
      </c>
      <c r="P209" s="76">
        <f t="shared" si="17"/>
        <v>324.07</v>
      </c>
    </row>
    <row r="210" spans="2:16">
      <c r="B210" s="89">
        <v>1.5</v>
      </c>
      <c r="C210" s="90" t="s">
        <v>67</v>
      </c>
      <c r="D210" s="74">
        <f t="shared" si="21"/>
        <v>214.28571428571428</v>
      </c>
      <c r="E210" s="91">
        <v>5.9110000000000003E-2</v>
      </c>
      <c r="F210" s="92">
        <v>1.9199999999999999E-5</v>
      </c>
      <c r="G210" s="88">
        <f t="shared" si="15"/>
        <v>5.91292E-2</v>
      </c>
      <c r="H210" s="77">
        <v>42</v>
      </c>
      <c r="I210" s="79" t="s">
        <v>12</v>
      </c>
      <c r="J210" s="80">
        <f t="shared" si="19"/>
        <v>42000</v>
      </c>
      <c r="K210" s="77">
        <v>1.63</v>
      </c>
      <c r="L210" s="79" t="s">
        <v>12</v>
      </c>
      <c r="M210" s="76">
        <f t="shared" si="23"/>
        <v>1630</v>
      </c>
      <c r="N210" s="77">
        <v>362.99</v>
      </c>
      <c r="O210" s="79" t="s">
        <v>66</v>
      </c>
      <c r="P210" s="76">
        <f t="shared" si="17"/>
        <v>362.99</v>
      </c>
    </row>
    <row r="211" spans="2:16">
      <c r="B211" s="89">
        <v>1.6</v>
      </c>
      <c r="C211" s="90" t="s">
        <v>67</v>
      </c>
      <c r="D211" s="74">
        <f t="shared" si="21"/>
        <v>228.57142857142858</v>
      </c>
      <c r="E211" s="91">
        <v>5.6750000000000002E-2</v>
      </c>
      <c r="F211" s="92">
        <v>1.8090000000000001E-5</v>
      </c>
      <c r="G211" s="88">
        <f t="shared" si="15"/>
        <v>5.676809E-2</v>
      </c>
      <c r="H211" s="77">
        <v>46.91</v>
      </c>
      <c r="I211" s="79" t="s">
        <v>12</v>
      </c>
      <c r="J211" s="80">
        <f t="shared" si="19"/>
        <v>46910</v>
      </c>
      <c r="K211" s="77">
        <v>1.78</v>
      </c>
      <c r="L211" s="79" t="s">
        <v>12</v>
      </c>
      <c r="M211" s="76">
        <f t="shared" si="23"/>
        <v>1780</v>
      </c>
      <c r="N211" s="77">
        <v>403.3</v>
      </c>
      <c r="O211" s="79" t="s">
        <v>66</v>
      </c>
      <c r="P211" s="76">
        <f t="shared" si="17"/>
        <v>403.3</v>
      </c>
    </row>
    <row r="212" spans="2:16">
      <c r="B212" s="89">
        <v>1.7</v>
      </c>
      <c r="C212" s="90" t="s">
        <v>67</v>
      </c>
      <c r="D212" s="74">
        <f t="shared" si="21"/>
        <v>242.85714285714286</v>
      </c>
      <c r="E212" s="91">
        <v>5.466E-2</v>
      </c>
      <c r="F212" s="92">
        <v>1.7099999999999999E-5</v>
      </c>
      <c r="G212" s="88">
        <f t="shared" si="15"/>
        <v>5.4677099999999999E-2</v>
      </c>
      <c r="H212" s="77">
        <v>52.01</v>
      </c>
      <c r="I212" s="79" t="s">
        <v>12</v>
      </c>
      <c r="J212" s="80">
        <f t="shared" si="19"/>
        <v>52010</v>
      </c>
      <c r="K212" s="77">
        <v>1.92</v>
      </c>
      <c r="L212" s="79" t="s">
        <v>12</v>
      </c>
      <c r="M212" s="80">
        <f t="shared" si="23"/>
        <v>1920</v>
      </c>
      <c r="N212" s="77">
        <v>444.92</v>
      </c>
      <c r="O212" s="79" t="s">
        <v>66</v>
      </c>
      <c r="P212" s="76">
        <f t="shared" si="17"/>
        <v>444.92</v>
      </c>
    </row>
    <row r="213" spans="2:16">
      <c r="B213" s="89">
        <v>1.8</v>
      </c>
      <c r="C213" s="90" t="s">
        <v>67</v>
      </c>
      <c r="D213" s="74">
        <f t="shared" si="21"/>
        <v>257.14285714285717</v>
      </c>
      <c r="E213" s="91">
        <v>5.28E-2</v>
      </c>
      <c r="F213" s="92">
        <v>1.6220000000000001E-5</v>
      </c>
      <c r="G213" s="88">
        <f t="shared" ref="G213:G228" si="24">E213+F213</f>
        <v>5.2816219999999997E-2</v>
      </c>
      <c r="H213" s="77">
        <v>57.3</v>
      </c>
      <c r="I213" s="79" t="s">
        <v>12</v>
      </c>
      <c r="J213" s="80">
        <f t="shared" si="19"/>
        <v>57300</v>
      </c>
      <c r="K213" s="77">
        <v>2.06</v>
      </c>
      <c r="L213" s="79" t="s">
        <v>12</v>
      </c>
      <c r="M213" s="80">
        <f t="shared" si="23"/>
        <v>2060</v>
      </c>
      <c r="N213" s="77">
        <v>487.75</v>
      </c>
      <c r="O213" s="79" t="s">
        <v>66</v>
      </c>
      <c r="P213" s="76">
        <f t="shared" si="17"/>
        <v>487.75</v>
      </c>
    </row>
    <row r="214" spans="2:16">
      <c r="B214" s="89">
        <v>2</v>
      </c>
      <c r="C214" s="90" t="s">
        <v>67</v>
      </c>
      <c r="D214" s="74">
        <f t="shared" si="21"/>
        <v>285.71428571428572</v>
      </c>
      <c r="E214" s="91">
        <v>4.9630000000000001E-2</v>
      </c>
      <c r="F214" s="92">
        <v>1.472E-5</v>
      </c>
      <c r="G214" s="88">
        <f t="shared" si="24"/>
        <v>4.9644720000000003E-2</v>
      </c>
      <c r="H214" s="77">
        <v>68.39</v>
      </c>
      <c r="I214" s="79" t="s">
        <v>12</v>
      </c>
      <c r="J214" s="80">
        <f t="shared" si="19"/>
        <v>68390</v>
      </c>
      <c r="K214" s="77">
        <v>2.59</v>
      </c>
      <c r="L214" s="79" t="s">
        <v>12</v>
      </c>
      <c r="M214" s="80">
        <f t="shared" si="23"/>
        <v>2590</v>
      </c>
      <c r="N214" s="77">
        <v>576.79999999999995</v>
      </c>
      <c r="O214" s="79" t="s">
        <v>66</v>
      </c>
      <c r="P214" s="76">
        <f t="shared" si="17"/>
        <v>576.79999999999995</v>
      </c>
    </row>
    <row r="215" spans="2:16">
      <c r="B215" s="89">
        <v>2.25</v>
      </c>
      <c r="C215" s="90" t="s">
        <v>67</v>
      </c>
      <c r="D215" s="74">
        <f t="shared" si="21"/>
        <v>321.42857142857144</v>
      </c>
      <c r="E215" s="91">
        <v>4.6449999999999998E-2</v>
      </c>
      <c r="F215" s="92">
        <v>1.3200000000000001E-5</v>
      </c>
      <c r="G215" s="88">
        <f t="shared" si="24"/>
        <v>4.6463199999999996E-2</v>
      </c>
      <c r="H215" s="77">
        <v>83.19</v>
      </c>
      <c r="I215" s="79" t="s">
        <v>12</v>
      </c>
      <c r="J215" s="80">
        <f t="shared" si="19"/>
        <v>83190</v>
      </c>
      <c r="K215" s="77">
        <v>3.34</v>
      </c>
      <c r="L215" s="79" t="s">
        <v>12</v>
      </c>
      <c r="M215" s="80">
        <f t="shared" si="23"/>
        <v>3340</v>
      </c>
      <c r="N215" s="77">
        <v>693.7</v>
      </c>
      <c r="O215" s="79" t="s">
        <v>66</v>
      </c>
      <c r="P215" s="76">
        <f t="shared" si="17"/>
        <v>693.7</v>
      </c>
    </row>
    <row r="216" spans="2:16">
      <c r="B216" s="89">
        <v>2.5</v>
      </c>
      <c r="C216" s="90" t="s">
        <v>67</v>
      </c>
      <c r="D216" s="74">
        <f t="shared" si="21"/>
        <v>357.14285714285717</v>
      </c>
      <c r="E216" s="91">
        <v>4.3900000000000002E-2</v>
      </c>
      <c r="F216" s="92">
        <v>1.1970000000000001E-5</v>
      </c>
      <c r="G216" s="88">
        <f t="shared" si="24"/>
        <v>4.3911970000000002E-2</v>
      </c>
      <c r="H216" s="77">
        <v>98.92</v>
      </c>
      <c r="I216" s="79" t="s">
        <v>12</v>
      </c>
      <c r="J216" s="80">
        <f t="shared" si="19"/>
        <v>98920</v>
      </c>
      <c r="K216" s="77">
        <v>4.01</v>
      </c>
      <c r="L216" s="79" t="s">
        <v>12</v>
      </c>
      <c r="M216" s="80">
        <f t="shared" si="23"/>
        <v>4010</v>
      </c>
      <c r="N216" s="77">
        <v>815.9</v>
      </c>
      <c r="O216" s="79" t="s">
        <v>66</v>
      </c>
      <c r="P216" s="76">
        <f t="shared" si="17"/>
        <v>815.9</v>
      </c>
    </row>
    <row r="217" spans="2:16">
      <c r="B217" s="89">
        <v>2.75</v>
      </c>
      <c r="C217" s="90" t="s">
        <v>67</v>
      </c>
      <c r="D217" s="74">
        <f t="shared" si="21"/>
        <v>392.85714285714283</v>
      </c>
      <c r="E217" s="91">
        <v>4.1820000000000003E-2</v>
      </c>
      <c r="F217" s="92">
        <v>1.096E-5</v>
      </c>
      <c r="G217" s="88">
        <f t="shared" si="24"/>
        <v>4.183096E-2</v>
      </c>
      <c r="H217" s="77">
        <v>115.49</v>
      </c>
      <c r="I217" s="79" t="s">
        <v>12</v>
      </c>
      <c r="J217" s="80">
        <f t="shared" si="19"/>
        <v>115490</v>
      </c>
      <c r="K217" s="77">
        <v>4.6500000000000004</v>
      </c>
      <c r="L217" s="79" t="s">
        <v>12</v>
      </c>
      <c r="M217" s="80">
        <f>K217*1000</f>
        <v>4650</v>
      </c>
      <c r="N217" s="77">
        <v>942.59</v>
      </c>
      <c r="O217" s="79" t="s">
        <v>66</v>
      </c>
      <c r="P217" s="76">
        <f t="shared" si="17"/>
        <v>942.59</v>
      </c>
    </row>
    <row r="218" spans="2:16">
      <c r="B218" s="89">
        <v>3</v>
      </c>
      <c r="C218" s="90" t="s">
        <v>67</v>
      </c>
      <c r="D218" s="74">
        <f t="shared" si="21"/>
        <v>428.57142857142856</v>
      </c>
      <c r="E218" s="91">
        <v>4.0099999999999997E-2</v>
      </c>
      <c r="F218" s="92">
        <v>1.011E-5</v>
      </c>
      <c r="G218" s="88">
        <f t="shared" si="24"/>
        <v>4.0110109999999997E-2</v>
      </c>
      <c r="H218" s="77">
        <v>132.83000000000001</v>
      </c>
      <c r="I218" s="79" t="s">
        <v>12</v>
      </c>
      <c r="J218" s="80">
        <f t="shared" si="19"/>
        <v>132830</v>
      </c>
      <c r="K218" s="77">
        <v>5.26</v>
      </c>
      <c r="L218" s="79" t="s">
        <v>12</v>
      </c>
      <c r="M218" s="80">
        <f t="shared" ref="M218:M228" si="25">K218*1000</f>
        <v>5260</v>
      </c>
      <c r="N218" s="77">
        <v>1.07</v>
      </c>
      <c r="O218" s="78" t="s">
        <v>12</v>
      </c>
      <c r="P218" s="76">
        <f t="shared" ref="P215:P219" si="26">N218*1000</f>
        <v>1070</v>
      </c>
    </row>
    <row r="219" spans="2:16">
      <c r="B219" s="89">
        <v>3.25</v>
      </c>
      <c r="C219" s="90" t="s">
        <v>67</v>
      </c>
      <c r="D219" s="74">
        <f t="shared" si="21"/>
        <v>464.28571428571428</v>
      </c>
      <c r="E219" s="91">
        <v>3.8640000000000001E-2</v>
      </c>
      <c r="F219" s="92">
        <v>9.3840000000000003E-6</v>
      </c>
      <c r="G219" s="88">
        <f t="shared" si="24"/>
        <v>3.8649384000000002E-2</v>
      </c>
      <c r="H219" s="77">
        <v>150.87</v>
      </c>
      <c r="I219" s="79" t="s">
        <v>12</v>
      </c>
      <c r="J219" s="80">
        <f t="shared" si="19"/>
        <v>150870</v>
      </c>
      <c r="K219" s="77">
        <v>5.85</v>
      </c>
      <c r="L219" s="79" t="s">
        <v>12</v>
      </c>
      <c r="M219" s="80">
        <f t="shared" si="25"/>
        <v>5850</v>
      </c>
      <c r="N219" s="77">
        <v>1.21</v>
      </c>
      <c r="O219" s="79" t="s">
        <v>12</v>
      </c>
      <c r="P219" s="76">
        <f t="shared" si="26"/>
        <v>1210</v>
      </c>
    </row>
    <row r="220" spans="2:16">
      <c r="B220" s="89">
        <v>3.5</v>
      </c>
      <c r="C220" s="90" t="s">
        <v>67</v>
      </c>
      <c r="D220" s="74">
        <f t="shared" si="21"/>
        <v>500</v>
      </c>
      <c r="E220" s="91">
        <v>3.7409999999999999E-2</v>
      </c>
      <c r="F220" s="92">
        <v>8.7600000000000008E-6</v>
      </c>
      <c r="G220" s="88">
        <f t="shared" si="24"/>
        <v>3.7418759999999995E-2</v>
      </c>
      <c r="H220" s="77">
        <v>169.55</v>
      </c>
      <c r="I220" s="79" t="s">
        <v>12</v>
      </c>
      <c r="J220" s="80">
        <f t="shared" si="19"/>
        <v>169550</v>
      </c>
      <c r="K220" s="77">
        <v>6.43</v>
      </c>
      <c r="L220" s="79" t="s">
        <v>12</v>
      </c>
      <c r="M220" s="80">
        <f t="shared" si="25"/>
        <v>6430</v>
      </c>
      <c r="N220" s="77">
        <v>1.34</v>
      </c>
      <c r="O220" s="79" t="s">
        <v>12</v>
      </c>
      <c r="P220" s="76">
        <f t="shared" ref="P220:P224" si="27">N220*1000</f>
        <v>1340</v>
      </c>
    </row>
    <row r="221" spans="2:16">
      <c r="B221" s="89">
        <v>3.75</v>
      </c>
      <c r="C221" s="90" t="s">
        <v>67</v>
      </c>
      <c r="D221" s="74">
        <f t="shared" si="21"/>
        <v>535.71428571428567</v>
      </c>
      <c r="E221" s="91">
        <v>3.6339999999999997E-2</v>
      </c>
      <c r="F221" s="92">
        <v>8.2169999999999994E-6</v>
      </c>
      <c r="G221" s="88">
        <f t="shared" si="24"/>
        <v>3.6348216999999995E-2</v>
      </c>
      <c r="H221" s="77">
        <v>188.81</v>
      </c>
      <c r="I221" s="79" t="s">
        <v>12</v>
      </c>
      <c r="J221" s="80">
        <f t="shared" si="19"/>
        <v>188810</v>
      </c>
      <c r="K221" s="77">
        <v>6.98</v>
      </c>
      <c r="L221" s="79" t="s">
        <v>12</v>
      </c>
      <c r="M221" s="80">
        <f t="shared" si="25"/>
        <v>6980</v>
      </c>
      <c r="N221" s="77">
        <v>1.48</v>
      </c>
      <c r="O221" s="79" t="s">
        <v>12</v>
      </c>
      <c r="P221" s="76">
        <f t="shared" si="27"/>
        <v>1480</v>
      </c>
    </row>
    <row r="222" spans="2:16">
      <c r="B222" s="89">
        <v>4</v>
      </c>
      <c r="C222" s="90" t="s">
        <v>67</v>
      </c>
      <c r="D222" s="74">
        <f t="shared" si="21"/>
        <v>571.42857142857144</v>
      </c>
      <c r="E222" s="91">
        <v>3.542E-2</v>
      </c>
      <c r="F222" s="92">
        <v>7.7389999999999999E-6</v>
      </c>
      <c r="G222" s="88">
        <f t="shared" si="24"/>
        <v>3.5427739E-2</v>
      </c>
      <c r="H222" s="77">
        <v>208.61</v>
      </c>
      <c r="I222" s="79" t="s">
        <v>12</v>
      </c>
      <c r="J222" s="80">
        <f t="shared" si="19"/>
        <v>208610</v>
      </c>
      <c r="K222" s="77">
        <v>7.53</v>
      </c>
      <c r="L222" s="79" t="s">
        <v>12</v>
      </c>
      <c r="M222" s="80">
        <f t="shared" si="25"/>
        <v>7530</v>
      </c>
      <c r="N222" s="77">
        <v>1.62</v>
      </c>
      <c r="O222" s="79" t="s">
        <v>12</v>
      </c>
      <c r="P222" s="76">
        <f t="shared" si="27"/>
        <v>1620</v>
      </c>
    </row>
    <row r="223" spans="2:16">
      <c r="B223" s="89">
        <v>4.5</v>
      </c>
      <c r="C223" s="90" t="s">
        <v>67</v>
      </c>
      <c r="D223" s="74">
        <f t="shared" si="21"/>
        <v>642.85714285714289</v>
      </c>
      <c r="E223" s="91">
        <v>3.39E-2</v>
      </c>
      <c r="F223" s="92">
        <v>6.9360000000000002E-6</v>
      </c>
      <c r="G223" s="88">
        <f t="shared" si="24"/>
        <v>3.3906935999999999E-2</v>
      </c>
      <c r="H223" s="77">
        <v>249.6</v>
      </c>
      <c r="I223" s="79" t="s">
        <v>12</v>
      </c>
      <c r="J223" s="80">
        <f t="shared" si="19"/>
        <v>249600</v>
      </c>
      <c r="K223" s="77">
        <v>9.51</v>
      </c>
      <c r="L223" s="79" t="s">
        <v>12</v>
      </c>
      <c r="M223" s="80">
        <f t="shared" si="25"/>
        <v>9510</v>
      </c>
      <c r="N223" s="77">
        <v>1.91</v>
      </c>
      <c r="O223" s="79" t="s">
        <v>12</v>
      </c>
      <c r="P223" s="76">
        <f t="shared" si="27"/>
        <v>1910</v>
      </c>
    </row>
    <row r="224" spans="2:16">
      <c r="B224" s="89">
        <v>5</v>
      </c>
      <c r="C224" s="90" t="s">
        <v>67</v>
      </c>
      <c r="D224" s="74">
        <f t="shared" si="21"/>
        <v>714.28571428571433</v>
      </c>
      <c r="E224" s="91">
        <v>3.2710000000000003E-2</v>
      </c>
      <c r="F224" s="92">
        <v>6.2890000000000003E-6</v>
      </c>
      <c r="G224" s="88">
        <f t="shared" si="24"/>
        <v>3.2716289000000003E-2</v>
      </c>
      <c r="H224" s="77">
        <v>292.26</v>
      </c>
      <c r="I224" s="79" t="s">
        <v>12</v>
      </c>
      <c r="J224" s="80">
        <f t="shared" si="19"/>
        <v>292260</v>
      </c>
      <c r="K224" s="77">
        <v>11.27</v>
      </c>
      <c r="L224" s="79" t="s">
        <v>12</v>
      </c>
      <c r="M224" s="80">
        <f t="shared" si="25"/>
        <v>11270</v>
      </c>
      <c r="N224" s="77">
        <v>2.2000000000000002</v>
      </c>
      <c r="O224" s="79" t="s">
        <v>12</v>
      </c>
      <c r="P224" s="76">
        <f t="shared" si="27"/>
        <v>2200</v>
      </c>
    </row>
    <row r="225" spans="1:16">
      <c r="B225" s="89">
        <v>5.5</v>
      </c>
      <c r="C225" s="90" t="s">
        <v>67</v>
      </c>
      <c r="D225" s="74">
        <f t="shared" si="21"/>
        <v>785.71428571428567</v>
      </c>
      <c r="E225" s="91">
        <v>3.1759999999999997E-2</v>
      </c>
      <c r="F225" s="92">
        <v>5.755E-6</v>
      </c>
      <c r="G225" s="88">
        <f t="shared" si="24"/>
        <v>3.1765755E-2</v>
      </c>
      <c r="H225" s="77">
        <v>336.34</v>
      </c>
      <c r="I225" s="79" t="s">
        <v>12</v>
      </c>
      <c r="J225" s="80">
        <f t="shared" si="19"/>
        <v>336340</v>
      </c>
      <c r="K225" s="77">
        <v>12.89</v>
      </c>
      <c r="L225" s="79" t="s">
        <v>12</v>
      </c>
      <c r="M225" s="80">
        <f t="shared" si="25"/>
        <v>12890</v>
      </c>
      <c r="N225" s="77">
        <v>2.4900000000000002</v>
      </c>
      <c r="O225" s="79" t="s">
        <v>12</v>
      </c>
      <c r="P225" s="76">
        <f>N225*1000</f>
        <v>2490</v>
      </c>
    </row>
    <row r="226" spans="1:16">
      <c r="B226" s="89">
        <v>6</v>
      </c>
      <c r="C226" s="90" t="s">
        <v>67</v>
      </c>
      <c r="D226" s="74">
        <f t="shared" si="21"/>
        <v>857.14285714285711</v>
      </c>
      <c r="E226" s="91">
        <v>3.099E-2</v>
      </c>
      <c r="F226" s="92">
        <v>5.3070000000000002E-6</v>
      </c>
      <c r="G226" s="88">
        <f t="shared" si="24"/>
        <v>3.0995307E-2</v>
      </c>
      <c r="H226" s="77">
        <v>381.62</v>
      </c>
      <c r="I226" s="79" t="s">
        <v>12</v>
      </c>
      <c r="J226" s="80">
        <f t="shared" si="19"/>
        <v>381620</v>
      </c>
      <c r="K226" s="77">
        <v>14.4</v>
      </c>
      <c r="L226" s="79" t="s">
        <v>12</v>
      </c>
      <c r="M226" s="80">
        <f t="shared" si="25"/>
        <v>14400</v>
      </c>
      <c r="N226" s="77">
        <v>2.78</v>
      </c>
      <c r="O226" s="79" t="s">
        <v>12</v>
      </c>
      <c r="P226" s="76">
        <f t="shared" ref="P226:P228" si="28">N226*1000</f>
        <v>2780</v>
      </c>
    </row>
    <row r="227" spans="1:16">
      <c r="B227" s="89">
        <v>6.5</v>
      </c>
      <c r="C227" s="90" t="s">
        <v>67</v>
      </c>
      <c r="D227" s="74">
        <f t="shared" si="21"/>
        <v>928.57142857142856</v>
      </c>
      <c r="E227" s="91">
        <v>3.0349999999999999E-2</v>
      </c>
      <c r="F227" s="92">
        <v>4.9259999999999999E-6</v>
      </c>
      <c r="G227" s="88">
        <f t="shared" si="24"/>
        <v>3.0354925999999997E-2</v>
      </c>
      <c r="H227" s="77">
        <v>427.93</v>
      </c>
      <c r="I227" s="79" t="s">
        <v>12</v>
      </c>
      <c r="J227" s="80">
        <f t="shared" si="19"/>
        <v>427930</v>
      </c>
      <c r="K227" s="77">
        <v>15.82</v>
      </c>
      <c r="L227" s="79" t="s">
        <v>12</v>
      </c>
      <c r="M227" s="80">
        <f t="shared" si="25"/>
        <v>15820</v>
      </c>
      <c r="N227" s="77">
        <v>3.07</v>
      </c>
      <c r="O227" s="79" t="s">
        <v>12</v>
      </c>
      <c r="P227" s="76">
        <f t="shared" si="28"/>
        <v>3070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1"/>
        <v>1000</v>
      </c>
      <c r="E228" s="91">
        <v>2.9829999999999999E-2</v>
      </c>
      <c r="F228" s="92">
        <v>4.5979999999999999E-6</v>
      </c>
      <c r="G228" s="88">
        <f t="shared" si="24"/>
        <v>2.9834598E-2</v>
      </c>
      <c r="H228" s="77">
        <v>475.13</v>
      </c>
      <c r="I228" s="79" t="s">
        <v>12</v>
      </c>
      <c r="J228" s="80">
        <f t="shared" si="19"/>
        <v>475130</v>
      </c>
      <c r="K228" s="77">
        <v>17.18</v>
      </c>
      <c r="L228" s="79" t="s">
        <v>12</v>
      </c>
      <c r="M228" s="80">
        <f t="shared" si="25"/>
        <v>17180</v>
      </c>
      <c r="N228" s="77">
        <v>3.36</v>
      </c>
      <c r="O228" s="79" t="s">
        <v>12</v>
      </c>
      <c r="P228" s="76">
        <f t="shared" si="28"/>
        <v>3360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Q10" sqref="Q10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1" t="s">
        <v>116</v>
      </c>
      <c r="Z1" s="25"/>
    </row>
    <row r="2" spans="1:30" ht="18.75">
      <c r="A2" s="1">
        <v>2</v>
      </c>
      <c r="B2" s="6" t="s">
        <v>117</v>
      </c>
      <c r="F2" s="7"/>
      <c r="G2" s="7"/>
      <c r="L2" s="5" t="s">
        <v>118</v>
      </c>
      <c r="M2" s="8"/>
      <c r="N2" s="9" t="s">
        <v>119</v>
      </c>
      <c r="R2" s="46"/>
      <c r="S2" s="1" t="s">
        <v>120</v>
      </c>
      <c r="Y2" s="1" t="s">
        <v>121</v>
      </c>
      <c r="AB2" s="1" t="s">
        <v>122</v>
      </c>
    </row>
    <row r="3" spans="1:30">
      <c r="A3" s="4">
        <v>3</v>
      </c>
      <c r="B3" s="12" t="s">
        <v>16</v>
      </c>
      <c r="C3" s="13" t="s">
        <v>17</v>
      </c>
      <c r="E3" s="12" t="s">
        <v>113</v>
      </c>
      <c r="F3" s="189" t="s">
        <v>89</v>
      </c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9"/>
      <c r="T3" s="2" t="s">
        <v>93</v>
      </c>
      <c r="U3" s="36"/>
      <c r="V3" s="9"/>
      <c r="W3" s="2" t="s">
        <v>123</v>
      </c>
      <c r="X3" s="2" t="s">
        <v>124</v>
      </c>
      <c r="Y3" s="2" t="s">
        <v>125</v>
      </c>
      <c r="Z3" s="2" t="s">
        <v>126</v>
      </c>
      <c r="AB3" s="2" t="s">
        <v>127</v>
      </c>
      <c r="AC3" s="2"/>
      <c r="AD3" s="123" t="s">
        <v>128</v>
      </c>
    </row>
    <row r="4" spans="1:30">
      <c r="A4" s="4">
        <v>4</v>
      </c>
      <c r="B4" s="12" t="s">
        <v>129</v>
      </c>
      <c r="C4" s="20">
        <v>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R4" s="46"/>
      <c r="S4" s="139" t="s">
        <v>130</v>
      </c>
      <c r="T4" s="140">
        <v>78.084000000000003</v>
      </c>
      <c r="U4" s="141"/>
      <c r="V4" s="139" t="s">
        <v>131</v>
      </c>
      <c r="W4" s="142">
        <f>T7*1</f>
        <v>3.9E-2</v>
      </c>
      <c r="X4" s="10">
        <v>12.010999999999999</v>
      </c>
      <c r="Y4" s="143">
        <f>W4/W8</f>
        <v>1.9586749714485454E-4</v>
      </c>
      <c r="Z4" s="144">
        <f>W4*X4/X9</f>
        <v>1.6170822836228733E-2</v>
      </c>
      <c r="AA4" s="111"/>
      <c r="AB4" s="145">
        <v>1.2400000000000001E-4</v>
      </c>
      <c r="AD4" s="146" t="s">
        <v>132</v>
      </c>
    </row>
    <row r="5" spans="1:30">
      <c r="A5" s="1">
        <v>5</v>
      </c>
      <c r="B5" s="12" t="s">
        <v>133</v>
      </c>
      <c r="C5" s="20">
        <v>7</v>
      </c>
      <c r="D5" s="21" t="s">
        <v>134</v>
      </c>
      <c r="F5" s="14" t="s">
        <v>0</v>
      </c>
      <c r="G5" s="14" t="s">
        <v>26</v>
      </c>
      <c r="H5" s="14" t="s">
        <v>135</v>
      </c>
      <c r="I5" s="14" t="s">
        <v>135</v>
      </c>
      <c r="J5" s="24" t="s">
        <v>28</v>
      </c>
      <c r="K5" s="5" t="s">
        <v>136</v>
      </c>
      <c r="L5" s="14"/>
      <c r="M5" s="14"/>
      <c r="N5" s="9"/>
      <c r="O5" s="15" t="s">
        <v>112</v>
      </c>
      <c r="P5" s="147" t="str">
        <f ca="1">RIGHT(CELL("filename",A1),LEN(CELL("filename",A1))-FIND("]",CELL("filename",A1)))</f>
        <v>srim7Be_Air</v>
      </c>
      <c r="R5" s="46"/>
      <c r="S5" s="148" t="s">
        <v>137</v>
      </c>
      <c r="T5" s="149">
        <v>20.947600000000001</v>
      </c>
      <c r="U5" s="141"/>
      <c r="V5" s="148" t="s">
        <v>95</v>
      </c>
      <c r="W5" s="150">
        <f>T7*2+T5*2</f>
        <v>41.973200000000006</v>
      </c>
      <c r="X5" s="151">
        <v>15.999000000000001</v>
      </c>
      <c r="Y5" s="152">
        <f>W5/W8</f>
        <v>0.21079963156821566</v>
      </c>
      <c r="Z5" s="153">
        <f>W5*X5/X9</f>
        <v>23.182126119289084</v>
      </c>
      <c r="AA5" s="112"/>
      <c r="AB5" s="154">
        <v>0.23178099999999999</v>
      </c>
      <c r="AD5" s="155" t="s">
        <v>138</v>
      </c>
    </row>
    <row r="6" spans="1:30">
      <c r="A6" s="4">
        <v>6</v>
      </c>
      <c r="B6" s="12" t="s">
        <v>139</v>
      </c>
      <c r="C6" s="26" t="s">
        <v>88</v>
      </c>
      <c r="D6" s="21" t="s">
        <v>140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141</v>
      </c>
      <c r="M6" s="9"/>
      <c r="N6" s="9"/>
      <c r="O6" s="15" t="s">
        <v>142</v>
      </c>
      <c r="P6" s="136" t="s">
        <v>221</v>
      </c>
      <c r="R6" s="46"/>
      <c r="S6" s="148" t="s">
        <v>143</v>
      </c>
      <c r="T6" s="149">
        <v>0.93400000000000005</v>
      </c>
      <c r="U6" s="141"/>
      <c r="V6" s="156" t="s">
        <v>144</v>
      </c>
      <c r="W6" s="150">
        <f>T4*2</f>
        <v>156.16800000000001</v>
      </c>
      <c r="X6" s="151">
        <v>14.007</v>
      </c>
      <c r="Y6" s="152">
        <f>W6/W8</f>
        <v>0.78431372549019607</v>
      </c>
      <c r="Z6" s="153">
        <f>W6*X6/X9</f>
        <v>75.513660352068698</v>
      </c>
      <c r="AA6" s="112"/>
      <c r="AB6" s="154">
        <v>0.75526700000000002</v>
      </c>
      <c r="AD6" s="1" t="s">
        <v>145</v>
      </c>
    </row>
    <row r="7" spans="1:30">
      <c r="A7" s="1">
        <v>7</v>
      </c>
      <c r="B7" s="31"/>
      <c r="C7" s="26" t="s">
        <v>146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147</v>
      </c>
      <c r="M7" s="9"/>
      <c r="N7" s="9"/>
      <c r="R7" s="46"/>
      <c r="S7" s="157" t="s">
        <v>94</v>
      </c>
      <c r="T7" s="158">
        <v>3.9E-2</v>
      </c>
      <c r="U7" s="141"/>
      <c r="V7" s="159" t="s">
        <v>143</v>
      </c>
      <c r="W7" s="160">
        <f>T6*1</f>
        <v>0.93400000000000005</v>
      </c>
      <c r="X7" s="19">
        <v>39.948</v>
      </c>
      <c r="Y7" s="161">
        <f>W7/W8</f>
        <v>4.6907754444434398E-3</v>
      </c>
      <c r="Z7" s="162">
        <f>W7*X7/X9</f>
        <v>1.2880427058059933</v>
      </c>
      <c r="AA7" s="112"/>
      <c r="AB7" s="163">
        <v>1.2827E-2</v>
      </c>
      <c r="AD7" s="1" t="s">
        <v>148</v>
      </c>
    </row>
    <row r="8" spans="1:30">
      <c r="A8" s="1">
        <v>8</v>
      </c>
      <c r="B8" s="12" t="s">
        <v>149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150</v>
      </c>
      <c r="M8" s="9"/>
      <c r="N8" s="9"/>
      <c r="R8" s="46"/>
      <c r="S8" s="5" t="s">
        <v>151</v>
      </c>
      <c r="T8" s="108">
        <f>SUM(T4:T7)</f>
        <v>100.0046</v>
      </c>
      <c r="U8" s="164"/>
      <c r="V8" s="110" t="s">
        <v>151</v>
      </c>
      <c r="W8" s="113">
        <f>SUM(W4:W7)</f>
        <v>199.11420000000001</v>
      </c>
      <c r="Y8" s="113" t="s">
        <v>152</v>
      </c>
      <c r="AA8" s="112"/>
      <c r="AD8" s="1" t="s">
        <v>153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154</v>
      </c>
      <c r="M9" s="9"/>
      <c r="N9" s="9"/>
      <c r="R9" s="46"/>
      <c r="S9" s="41"/>
      <c r="T9" s="130"/>
      <c r="U9" s="123"/>
      <c r="V9" s="165"/>
      <c r="W9" s="5" t="s">
        <v>155</v>
      </c>
      <c r="X9" s="113">
        <f>(W4*X4+W5*X5+W6*X6+W7*X7)/100</f>
        <v>28.967542638000001</v>
      </c>
      <c r="Y9" s="166" t="s">
        <v>156</v>
      </c>
      <c r="Z9" s="129"/>
    </row>
    <row r="10" spans="1:30">
      <c r="A10" s="1">
        <v>10</v>
      </c>
      <c r="B10" s="12" t="s">
        <v>157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158</v>
      </c>
      <c r="M10" s="9"/>
      <c r="N10" s="9"/>
      <c r="R10" s="46"/>
      <c r="T10" s="59"/>
      <c r="U10" s="123"/>
      <c r="V10" s="165"/>
      <c r="W10" s="25" t="s">
        <v>159</v>
      </c>
      <c r="X10" s="40"/>
      <c r="Y10" s="40"/>
      <c r="Z10" s="129"/>
    </row>
    <row r="11" spans="1:30">
      <c r="A11" s="1">
        <v>11</v>
      </c>
      <c r="C11" s="43" t="s">
        <v>160</v>
      </c>
      <c r="D11" s="7" t="s">
        <v>161</v>
      </c>
      <c r="F11" s="32"/>
      <c r="G11" s="33"/>
      <c r="H11" s="33"/>
      <c r="I11" s="34"/>
      <c r="J11" s="4">
        <v>6</v>
      </c>
      <c r="K11" s="35">
        <v>1000</v>
      </c>
      <c r="L11" s="22" t="s">
        <v>162</v>
      </c>
      <c r="M11" s="9"/>
      <c r="N11" s="9"/>
      <c r="R11" s="46"/>
      <c r="T11" s="25"/>
      <c r="U11" s="25"/>
      <c r="V11" s="36"/>
      <c r="W11" s="123" t="s">
        <v>163</v>
      </c>
      <c r="X11" s="36"/>
      <c r="Y11" s="36"/>
      <c r="Z11" s="25"/>
    </row>
    <row r="12" spans="1:30">
      <c r="A12" s="1">
        <v>12</v>
      </c>
      <c r="B12" s="5" t="s">
        <v>164</v>
      </c>
      <c r="C12" s="44">
        <v>20</v>
      </c>
      <c r="D12" s="45">
        <f>$C$5/100</f>
        <v>7.0000000000000007E-2</v>
      </c>
      <c r="E12" s="21" t="s">
        <v>165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166</v>
      </c>
      <c r="M12" s="9"/>
      <c r="R12" s="46"/>
      <c r="S12" s="123" t="s">
        <v>167</v>
      </c>
      <c r="T12" s="25"/>
      <c r="U12" s="25"/>
      <c r="V12" s="167"/>
      <c r="W12" s="167"/>
      <c r="X12" s="167"/>
      <c r="Y12" s="167"/>
      <c r="Z12" s="25"/>
    </row>
    <row r="13" spans="1:30">
      <c r="A13" s="1">
        <v>13</v>
      </c>
      <c r="B13" s="5" t="s">
        <v>168</v>
      </c>
      <c r="C13" s="48">
        <v>228</v>
      </c>
      <c r="D13" s="45">
        <f>$C$5*1000000</f>
        <v>7000000</v>
      </c>
      <c r="E13" s="21" t="s">
        <v>169</v>
      </c>
      <c r="F13" s="49"/>
      <c r="G13" s="50"/>
      <c r="H13" s="107"/>
      <c r="I13" s="107"/>
      <c r="J13" s="4">
        <v>8</v>
      </c>
      <c r="K13" s="52">
        <v>0.75756000000000001</v>
      </c>
      <c r="L13" s="22" t="s">
        <v>170</v>
      </c>
      <c r="R13" s="46"/>
      <c r="S13" s="123" t="s">
        <v>171</v>
      </c>
      <c r="T13" s="25"/>
      <c r="U13" s="46"/>
      <c r="V13" s="167"/>
      <c r="W13" s="167"/>
      <c r="X13" s="168"/>
      <c r="Y13" s="168"/>
      <c r="Z13" s="25"/>
    </row>
    <row r="14" spans="1:30" ht="13.5">
      <c r="A14" s="1">
        <v>14</v>
      </c>
      <c r="B14" s="5" t="s">
        <v>172</v>
      </c>
      <c r="C14" s="102">
        <v>101325</v>
      </c>
      <c r="D14" s="21" t="s">
        <v>173</v>
      </c>
      <c r="E14" s="100"/>
      <c r="F14" s="25"/>
      <c r="G14" s="25"/>
      <c r="H14" s="169">
        <f>SUM(H6:H13)</f>
        <v>100</v>
      </c>
      <c r="I14" s="170">
        <f>SUM(I6:I13)</f>
        <v>100.00000000000001</v>
      </c>
      <c r="J14" s="4">
        <v>0</v>
      </c>
      <c r="K14" s="53" t="s">
        <v>48</v>
      </c>
      <c r="L14" s="54"/>
      <c r="N14" s="43"/>
      <c r="O14" s="43"/>
      <c r="P14" s="43"/>
      <c r="R14" s="46"/>
      <c r="T14" s="25"/>
      <c r="U14" s="46"/>
      <c r="V14" s="171"/>
      <c r="W14" s="171"/>
      <c r="X14" s="172"/>
      <c r="Y14" s="172"/>
      <c r="Z14" s="25"/>
      <c r="AB14" s="1" t="s">
        <v>174</v>
      </c>
    </row>
    <row r="15" spans="1:30" ht="13.5">
      <c r="A15" s="1">
        <v>15</v>
      </c>
      <c r="B15" s="5" t="s">
        <v>91</v>
      </c>
      <c r="C15" s="103">
        <v>20</v>
      </c>
      <c r="D15" s="101" t="s">
        <v>92</v>
      </c>
      <c r="E15" s="173" t="s">
        <v>175</v>
      </c>
      <c r="F15" s="21"/>
      <c r="H15" s="99" t="s">
        <v>176</v>
      </c>
      <c r="I15" s="59"/>
      <c r="J15" s="174"/>
      <c r="K15" s="61"/>
      <c r="L15" s="62"/>
      <c r="M15" s="174"/>
      <c r="N15" s="21"/>
      <c r="O15" s="21"/>
      <c r="P15" s="174"/>
      <c r="R15" s="46"/>
      <c r="S15" s="46"/>
      <c r="T15" s="25"/>
      <c r="U15" s="25"/>
      <c r="V15" s="164"/>
      <c r="W15" s="164"/>
      <c r="X15" s="175"/>
      <c r="Y15" s="175"/>
      <c r="Z15" s="25"/>
      <c r="AB15" s="1" t="s">
        <v>177</v>
      </c>
    </row>
    <row r="16" spans="1:30">
      <c r="A16" s="1">
        <v>16</v>
      </c>
      <c r="B16" s="104"/>
      <c r="C16" s="176"/>
      <c r="D16" s="105"/>
      <c r="E16" s="21"/>
      <c r="F16" s="177" t="s">
        <v>178</v>
      </c>
      <c r="H16" s="99" t="s">
        <v>179</v>
      </c>
      <c r="I16" s="59"/>
      <c r="J16" s="178"/>
      <c r="K16" s="61"/>
      <c r="L16" s="62"/>
      <c r="M16" s="21"/>
      <c r="N16" s="21"/>
      <c r="O16" s="21"/>
      <c r="P16" s="21"/>
      <c r="R16" s="46"/>
      <c r="S16" s="46"/>
      <c r="T16" s="25"/>
      <c r="U16" s="25"/>
      <c r="V16" s="164"/>
      <c r="W16" s="164"/>
      <c r="X16" s="175"/>
      <c r="Y16" s="175"/>
      <c r="AB16" s="1" t="s">
        <v>180</v>
      </c>
    </row>
    <row r="17" spans="1:30">
      <c r="A17" s="1">
        <v>17</v>
      </c>
      <c r="B17" s="66" t="s">
        <v>50</v>
      </c>
      <c r="C17" s="11"/>
      <c r="D17" s="10"/>
      <c r="E17" s="66" t="s">
        <v>51</v>
      </c>
      <c r="F17" s="67" t="s">
        <v>181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Z17" s="9"/>
      <c r="AB17" s="1" t="s">
        <v>182</v>
      </c>
    </row>
    <row r="18" spans="1:30">
      <c r="A18" s="1">
        <v>18</v>
      </c>
      <c r="B18" s="71" t="s">
        <v>57</v>
      </c>
      <c r="C18" s="25"/>
      <c r="D18" s="138" t="s">
        <v>58</v>
      </c>
      <c r="E18" s="190" t="s">
        <v>183</v>
      </c>
      <c r="F18" s="191"/>
      <c r="G18" s="192"/>
      <c r="H18" s="71" t="s">
        <v>60</v>
      </c>
      <c r="I18" s="25"/>
      <c r="J18" s="138" t="s">
        <v>184</v>
      </c>
      <c r="K18" s="71" t="s">
        <v>62</v>
      </c>
      <c r="L18" s="73"/>
      <c r="M18" s="138" t="s">
        <v>184</v>
      </c>
      <c r="N18" s="71" t="s">
        <v>62</v>
      </c>
      <c r="O18" s="25"/>
      <c r="P18" s="138" t="s">
        <v>184</v>
      </c>
      <c r="Z18" s="9"/>
      <c r="AA18" s="109"/>
      <c r="AB18" s="1" t="s">
        <v>185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109"/>
      <c r="AC19" s="1" t="s">
        <v>186</v>
      </c>
    </row>
    <row r="20" spans="1:30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2.7400000000000001E-2</v>
      </c>
      <c r="F20" s="87">
        <v>0.22739999999999999</v>
      </c>
      <c r="G20" s="88">
        <f>E20+F20</f>
        <v>0.25479999999999997</v>
      </c>
      <c r="H20" s="84">
        <v>1.52</v>
      </c>
      <c r="I20" s="85" t="s">
        <v>66</v>
      </c>
      <c r="J20" s="75">
        <f>H20</f>
        <v>1.52</v>
      </c>
      <c r="K20" s="84">
        <v>1.31</v>
      </c>
      <c r="L20" s="85" t="s">
        <v>66</v>
      </c>
      <c r="M20" s="97">
        <f>K20</f>
        <v>1.31</v>
      </c>
      <c r="N20" s="84">
        <v>1.01</v>
      </c>
      <c r="O20" s="85" t="s">
        <v>66</v>
      </c>
      <c r="P20" s="97">
        <f t="shared" ref="P20:P21" si="0">N20</f>
        <v>1.01</v>
      </c>
      <c r="Z20" s="9"/>
      <c r="AA20" s="109"/>
      <c r="AC20" s="1" t="s">
        <v>187</v>
      </c>
    </row>
    <row r="21" spans="1:30">
      <c r="B21" s="89">
        <v>79.999899999999997</v>
      </c>
      <c r="C21" s="90" t="s">
        <v>107</v>
      </c>
      <c r="D21" s="120">
        <f t="shared" ref="D21:D49" si="1">B21/1000000/$C$5</f>
        <v>1.1428557142857143E-5</v>
      </c>
      <c r="E21" s="91">
        <v>2.929E-2</v>
      </c>
      <c r="F21" s="92">
        <v>0.23780000000000001</v>
      </c>
      <c r="G21" s="88">
        <f t="shared" ref="G21:G84" si="2">E21+F21</f>
        <v>0.26708999999999999</v>
      </c>
      <c r="H21" s="89">
        <v>1.65</v>
      </c>
      <c r="I21" s="90" t="s">
        <v>66</v>
      </c>
      <c r="J21" s="76">
        <f>H21</f>
        <v>1.65</v>
      </c>
      <c r="K21" s="89">
        <v>1.41</v>
      </c>
      <c r="L21" s="90" t="s">
        <v>66</v>
      </c>
      <c r="M21" s="74">
        <f>K21</f>
        <v>1.41</v>
      </c>
      <c r="N21" s="89">
        <v>1.0900000000000001</v>
      </c>
      <c r="O21" s="90" t="s">
        <v>66</v>
      </c>
      <c r="P21" s="74">
        <f t="shared" si="0"/>
        <v>1.0900000000000001</v>
      </c>
      <c r="Z21" s="9"/>
      <c r="AA21" s="109"/>
      <c r="AC21" s="1" t="s">
        <v>188</v>
      </c>
    </row>
    <row r="22" spans="1:30">
      <c r="B22" s="89">
        <v>89.999899999999997</v>
      </c>
      <c r="C22" s="90" t="s">
        <v>107</v>
      </c>
      <c r="D22" s="120">
        <f t="shared" si="1"/>
        <v>1.2857128571428571E-5</v>
      </c>
      <c r="E22" s="91">
        <v>3.107E-2</v>
      </c>
      <c r="F22" s="92">
        <v>0.24709999999999999</v>
      </c>
      <c r="G22" s="88">
        <f t="shared" si="2"/>
        <v>0.27816999999999997</v>
      </c>
      <c r="H22" s="89">
        <v>1.78</v>
      </c>
      <c r="I22" s="90" t="s">
        <v>66</v>
      </c>
      <c r="J22" s="76">
        <f t="shared" ref="J22:J85" si="3">H22</f>
        <v>1.78</v>
      </c>
      <c r="K22" s="89">
        <v>1.51</v>
      </c>
      <c r="L22" s="90" t="s">
        <v>66</v>
      </c>
      <c r="M22" s="74">
        <f t="shared" ref="M22:M85" si="4">K22</f>
        <v>1.51</v>
      </c>
      <c r="N22" s="89">
        <v>1.1599999999999999</v>
      </c>
      <c r="O22" s="90" t="s">
        <v>66</v>
      </c>
      <c r="P22" s="74">
        <f t="shared" ref="P22:P26" si="5">N22</f>
        <v>1.1599999999999999</v>
      </c>
      <c r="AA22" s="5"/>
      <c r="AC22" s="179" t="s">
        <v>189</v>
      </c>
    </row>
    <row r="23" spans="1:30">
      <c r="B23" s="89">
        <v>99.999899999999997</v>
      </c>
      <c r="C23" s="90" t="s">
        <v>107</v>
      </c>
      <c r="D23" s="120">
        <f t="shared" si="1"/>
        <v>1.4285699999999999E-5</v>
      </c>
      <c r="E23" s="91">
        <v>3.2750000000000001E-2</v>
      </c>
      <c r="F23" s="92">
        <v>0.2555</v>
      </c>
      <c r="G23" s="88">
        <f t="shared" si="2"/>
        <v>0.28825000000000001</v>
      </c>
      <c r="H23" s="89">
        <v>1.9</v>
      </c>
      <c r="I23" s="90" t="s">
        <v>66</v>
      </c>
      <c r="J23" s="76">
        <f t="shared" si="3"/>
        <v>1.9</v>
      </c>
      <c r="K23" s="89">
        <v>1.6</v>
      </c>
      <c r="L23" s="90" t="s">
        <v>66</v>
      </c>
      <c r="M23" s="74">
        <f t="shared" si="4"/>
        <v>1.6</v>
      </c>
      <c r="N23" s="89">
        <v>1.23</v>
      </c>
      <c r="O23" s="90" t="s">
        <v>66</v>
      </c>
      <c r="P23" s="74">
        <f t="shared" si="5"/>
        <v>1.23</v>
      </c>
      <c r="AA23" s="108"/>
      <c r="AB23" s="1" t="s">
        <v>190</v>
      </c>
    </row>
    <row r="24" spans="1:30">
      <c r="B24" s="89">
        <v>110</v>
      </c>
      <c r="C24" s="90" t="s">
        <v>107</v>
      </c>
      <c r="D24" s="120">
        <f t="shared" si="1"/>
        <v>1.5714285714285715E-5</v>
      </c>
      <c r="E24" s="91">
        <v>3.4349999999999999E-2</v>
      </c>
      <c r="F24" s="92">
        <v>0.26300000000000001</v>
      </c>
      <c r="G24" s="88">
        <f t="shared" si="2"/>
        <v>0.29735</v>
      </c>
      <c r="H24" s="89">
        <v>2.02</v>
      </c>
      <c r="I24" s="90" t="s">
        <v>66</v>
      </c>
      <c r="J24" s="76">
        <f t="shared" si="3"/>
        <v>2.02</v>
      </c>
      <c r="K24" s="89">
        <v>1.69</v>
      </c>
      <c r="L24" s="90" t="s">
        <v>66</v>
      </c>
      <c r="M24" s="74">
        <f t="shared" si="4"/>
        <v>1.69</v>
      </c>
      <c r="N24" s="89">
        <v>1.3</v>
      </c>
      <c r="O24" s="90" t="s">
        <v>66</v>
      </c>
      <c r="P24" s="74">
        <f t="shared" si="5"/>
        <v>1.3</v>
      </c>
      <c r="Z24" s="9"/>
      <c r="AC24" s="1" t="s">
        <v>191</v>
      </c>
    </row>
    <row r="25" spans="1:30">
      <c r="B25" s="89">
        <v>120</v>
      </c>
      <c r="C25" s="90" t="s">
        <v>107</v>
      </c>
      <c r="D25" s="120">
        <f t="shared" si="1"/>
        <v>1.7142857142857142E-5</v>
      </c>
      <c r="E25" s="91">
        <v>3.5869999999999999E-2</v>
      </c>
      <c r="F25" s="92">
        <v>0.26989999999999997</v>
      </c>
      <c r="G25" s="88">
        <f t="shared" si="2"/>
        <v>0.30576999999999999</v>
      </c>
      <c r="H25" s="89">
        <v>2.14</v>
      </c>
      <c r="I25" s="90" t="s">
        <v>66</v>
      </c>
      <c r="J25" s="76">
        <f t="shared" si="3"/>
        <v>2.14</v>
      </c>
      <c r="K25" s="89">
        <v>1.78</v>
      </c>
      <c r="L25" s="90" t="s">
        <v>66</v>
      </c>
      <c r="M25" s="74">
        <f t="shared" si="4"/>
        <v>1.78</v>
      </c>
      <c r="N25" s="89">
        <v>1.37</v>
      </c>
      <c r="O25" s="90" t="s">
        <v>66</v>
      </c>
      <c r="P25" s="74">
        <f t="shared" si="5"/>
        <v>1.37</v>
      </c>
      <c r="Z25" s="9"/>
      <c r="AA25" s="108"/>
      <c r="AC25" s="109" t="s">
        <v>192</v>
      </c>
      <c r="AD25" s="108"/>
    </row>
    <row r="26" spans="1:30">
      <c r="B26" s="89">
        <v>130</v>
      </c>
      <c r="C26" s="90" t="s">
        <v>107</v>
      </c>
      <c r="D26" s="120">
        <f t="shared" si="1"/>
        <v>1.8571428571428568E-5</v>
      </c>
      <c r="E26" s="91">
        <v>3.7339999999999998E-2</v>
      </c>
      <c r="F26" s="92">
        <v>0.2762</v>
      </c>
      <c r="G26" s="88">
        <f t="shared" si="2"/>
        <v>0.31353999999999999</v>
      </c>
      <c r="H26" s="89">
        <v>2.2599999999999998</v>
      </c>
      <c r="I26" s="90" t="s">
        <v>66</v>
      </c>
      <c r="J26" s="76">
        <f t="shared" si="3"/>
        <v>2.2599999999999998</v>
      </c>
      <c r="K26" s="89">
        <v>1.86</v>
      </c>
      <c r="L26" s="90" t="s">
        <v>66</v>
      </c>
      <c r="M26" s="74">
        <f t="shared" si="4"/>
        <v>1.86</v>
      </c>
      <c r="N26" s="89">
        <v>1.43</v>
      </c>
      <c r="O26" s="90" t="s">
        <v>66</v>
      </c>
      <c r="P26" s="74">
        <f t="shared" si="5"/>
        <v>1.43</v>
      </c>
      <c r="Z26" s="9"/>
      <c r="AA26" s="108"/>
      <c r="AB26" s="1" t="s">
        <v>193</v>
      </c>
    </row>
    <row r="27" spans="1:30">
      <c r="B27" s="89">
        <v>139.999</v>
      </c>
      <c r="C27" s="90" t="s">
        <v>107</v>
      </c>
      <c r="D27" s="120">
        <f t="shared" si="1"/>
        <v>1.9999857142857142E-5</v>
      </c>
      <c r="E27" s="91">
        <v>3.875E-2</v>
      </c>
      <c r="F27" s="92">
        <v>0.28199999999999997</v>
      </c>
      <c r="G27" s="88">
        <f t="shared" si="2"/>
        <v>0.32074999999999998</v>
      </c>
      <c r="H27" s="89">
        <v>2.37</v>
      </c>
      <c r="I27" s="90" t="s">
        <v>66</v>
      </c>
      <c r="J27" s="76">
        <f t="shared" si="3"/>
        <v>2.37</v>
      </c>
      <c r="K27" s="89">
        <v>1.95</v>
      </c>
      <c r="L27" s="90" t="s">
        <v>66</v>
      </c>
      <c r="M27" s="74">
        <f t="shared" si="4"/>
        <v>1.95</v>
      </c>
      <c r="N27" s="89">
        <v>1.49</v>
      </c>
      <c r="O27" s="90" t="s">
        <v>66</v>
      </c>
      <c r="P27" s="74">
        <f>N27</f>
        <v>1.49</v>
      </c>
      <c r="AA27" s="108"/>
      <c r="AB27" s="1" t="s">
        <v>194</v>
      </c>
    </row>
    <row r="28" spans="1:30">
      <c r="B28" s="89">
        <v>149.999</v>
      </c>
      <c r="C28" s="90" t="s">
        <v>107</v>
      </c>
      <c r="D28" s="120">
        <f t="shared" si="1"/>
        <v>2.1428428571428572E-5</v>
      </c>
      <c r="E28" s="91">
        <v>4.011E-2</v>
      </c>
      <c r="F28" s="92">
        <v>0.28739999999999999</v>
      </c>
      <c r="G28" s="88">
        <f t="shared" si="2"/>
        <v>0.32750999999999997</v>
      </c>
      <c r="H28" s="89">
        <v>2.4900000000000002</v>
      </c>
      <c r="I28" s="90" t="s">
        <v>66</v>
      </c>
      <c r="J28" s="76">
        <f t="shared" si="3"/>
        <v>2.4900000000000002</v>
      </c>
      <c r="K28" s="89">
        <v>2.0299999999999998</v>
      </c>
      <c r="L28" s="90" t="s">
        <v>66</v>
      </c>
      <c r="M28" s="74">
        <f t="shared" si="4"/>
        <v>2.0299999999999998</v>
      </c>
      <c r="N28" s="89">
        <v>1.55</v>
      </c>
      <c r="O28" s="90" t="s">
        <v>66</v>
      </c>
      <c r="P28" s="74">
        <f t="shared" ref="P28:P91" si="6">N28</f>
        <v>1.55</v>
      </c>
      <c r="AA28" s="108"/>
      <c r="AB28" s="180" t="s">
        <v>195</v>
      </c>
      <c r="AC28" s="181">
        <v>101325</v>
      </c>
      <c r="AD28" s="108" t="s">
        <v>196</v>
      </c>
    </row>
    <row r="29" spans="1:30">
      <c r="B29" s="89">
        <v>159.999</v>
      </c>
      <c r="C29" s="90" t="s">
        <v>107</v>
      </c>
      <c r="D29" s="120">
        <f t="shared" si="1"/>
        <v>2.2856999999999998E-5</v>
      </c>
      <c r="E29" s="91">
        <v>4.1419999999999998E-2</v>
      </c>
      <c r="F29" s="92">
        <v>0.29239999999999999</v>
      </c>
      <c r="G29" s="88">
        <f t="shared" si="2"/>
        <v>0.33382000000000001</v>
      </c>
      <c r="H29" s="89">
        <v>2.6</v>
      </c>
      <c r="I29" s="90" t="s">
        <v>66</v>
      </c>
      <c r="J29" s="76">
        <f t="shared" si="3"/>
        <v>2.6</v>
      </c>
      <c r="K29" s="89">
        <v>2.11</v>
      </c>
      <c r="L29" s="90" t="s">
        <v>66</v>
      </c>
      <c r="M29" s="74">
        <f t="shared" si="4"/>
        <v>2.11</v>
      </c>
      <c r="N29" s="89">
        <v>1.61</v>
      </c>
      <c r="O29" s="90" t="s">
        <v>66</v>
      </c>
      <c r="P29" s="74">
        <f t="shared" si="6"/>
        <v>1.61</v>
      </c>
      <c r="AA29" s="110"/>
      <c r="AB29" s="182" t="s">
        <v>197</v>
      </c>
      <c r="AC29" s="183">
        <v>20</v>
      </c>
      <c r="AD29" s="108" t="s">
        <v>198</v>
      </c>
    </row>
    <row r="30" spans="1:30">
      <c r="B30" s="89">
        <v>169.999</v>
      </c>
      <c r="C30" s="90" t="s">
        <v>107</v>
      </c>
      <c r="D30" s="118">
        <f t="shared" si="1"/>
        <v>2.4285571428571428E-5</v>
      </c>
      <c r="E30" s="91">
        <v>4.2700000000000002E-2</v>
      </c>
      <c r="F30" s="92">
        <v>0.29709999999999998</v>
      </c>
      <c r="G30" s="88">
        <f t="shared" si="2"/>
        <v>0.33979999999999999</v>
      </c>
      <c r="H30" s="89">
        <v>2.71</v>
      </c>
      <c r="I30" s="90" t="s">
        <v>66</v>
      </c>
      <c r="J30" s="76">
        <f t="shared" si="3"/>
        <v>2.71</v>
      </c>
      <c r="K30" s="89">
        <v>2.19</v>
      </c>
      <c r="L30" s="90" t="s">
        <v>66</v>
      </c>
      <c r="M30" s="74">
        <f t="shared" si="4"/>
        <v>2.19</v>
      </c>
      <c r="N30" s="89">
        <v>1.67</v>
      </c>
      <c r="O30" s="90" t="s">
        <v>66</v>
      </c>
      <c r="P30" s="74">
        <f t="shared" si="6"/>
        <v>1.67</v>
      </c>
      <c r="AA30" s="108"/>
      <c r="AB30" s="5" t="s">
        <v>199</v>
      </c>
      <c r="AC30" s="184">
        <v>0</v>
      </c>
      <c r="AD30" s="1" t="s">
        <v>200</v>
      </c>
    </row>
    <row r="31" spans="1:30">
      <c r="B31" s="89">
        <v>179.999</v>
      </c>
      <c r="C31" s="90" t="s">
        <v>107</v>
      </c>
      <c r="D31" s="118">
        <f t="shared" si="1"/>
        <v>2.5714142857142858E-5</v>
      </c>
      <c r="E31" s="91">
        <v>4.394E-2</v>
      </c>
      <c r="F31" s="92">
        <v>0.30149999999999999</v>
      </c>
      <c r="G31" s="88">
        <f t="shared" si="2"/>
        <v>0.34543999999999997</v>
      </c>
      <c r="H31" s="89">
        <v>2.81</v>
      </c>
      <c r="I31" s="90" t="s">
        <v>66</v>
      </c>
      <c r="J31" s="76">
        <f t="shared" si="3"/>
        <v>2.81</v>
      </c>
      <c r="K31" s="89">
        <v>2.2599999999999998</v>
      </c>
      <c r="L31" s="90" t="s">
        <v>66</v>
      </c>
      <c r="M31" s="74">
        <f t="shared" si="4"/>
        <v>2.2599999999999998</v>
      </c>
      <c r="N31" s="89">
        <v>1.73</v>
      </c>
      <c r="O31" s="90" t="s">
        <v>66</v>
      </c>
      <c r="P31" s="74">
        <f t="shared" si="6"/>
        <v>1.73</v>
      </c>
      <c r="AB31" s="5" t="s">
        <v>201</v>
      </c>
      <c r="AC31" s="185">
        <f xml:space="preserve"> 0.001293 * (AC28/101325) / (1 + AC29/273.15)*(1-0.378*AC30/(AC28/101325))</f>
        <v>1.2047857752004094E-3</v>
      </c>
      <c r="AD31" s="1" t="s">
        <v>202</v>
      </c>
    </row>
    <row r="32" spans="1:30">
      <c r="B32" s="89">
        <v>199.999</v>
      </c>
      <c r="C32" s="90" t="s">
        <v>107</v>
      </c>
      <c r="D32" s="118">
        <f t="shared" si="1"/>
        <v>2.8571285714285714E-5</v>
      </c>
      <c r="E32" s="91">
        <v>4.6309999999999997E-2</v>
      </c>
      <c r="F32" s="92">
        <v>0.3095</v>
      </c>
      <c r="G32" s="88">
        <f t="shared" si="2"/>
        <v>0.35581000000000002</v>
      </c>
      <c r="H32" s="89">
        <v>3.03</v>
      </c>
      <c r="I32" s="90" t="s">
        <v>66</v>
      </c>
      <c r="J32" s="76">
        <f t="shared" si="3"/>
        <v>3.03</v>
      </c>
      <c r="K32" s="89">
        <v>2.42</v>
      </c>
      <c r="L32" s="90" t="s">
        <v>66</v>
      </c>
      <c r="M32" s="74">
        <f t="shared" si="4"/>
        <v>2.42</v>
      </c>
      <c r="N32" s="89">
        <v>1.84</v>
      </c>
      <c r="O32" s="90" t="s">
        <v>66</v>
      </c>
      <c r="P32" s="74">
        <f t="shared" si="6"/>
        <v>1.84</v>
      </c>
      <c r="AB32" s="155" t="s">
        <v>203</v>
      </c>
      <c r="AC32" s="181"/>
      <c r="AD32" s="108"/>
    </row>
    <row r="33" spans="2:30">
      <c r="B33" s="89">
        <v>224.999</v>
      </c>
      <c r="C33" s="90" t="s">
        <v>107</v>
      </c>
      <c r="D33" s="118">
        <f t="shared" si="1"/>
        <v>3.2142714285714287E-5</v>
      </c>
      <c r="E33" s="91">
        <v>4.9119999999999997E-2</v>
      </c>
      <c r="F33" s="92">
        <v>0.31819999999999998</v>
      </c>
      <c r="G33" s="88">
        <f t="shared" si="2"/>
        <v>0.36731999999999998</v>
      </c>
      <c r="H33" s="89">
        <v>3.29</v>
      </c>
      <c r="I33" s="90" t="s">
        <v>66</v>
      </c>
      <c r="J33" s="76">
        <f t="shared" si="3"/>
        <v>3.29</v>
      </c>
      <c r="K33" s="89">
        <v>2.6</v>
      </c>
      <c r="L33" s="90" t="s">
        <v>66</v>
      </c>
      <c r="M33" s="74">
        <f t="shared" si="4"/>
        <v>2.6</v>
      </c>
      <c r="N33" s="89">
        <v>1.98</v>
      </c>
      <c r="O33" s="90" t="s">
        <v>66</v>
      </c>
      <c r="P33" s="74">
        <f t="shared" si="6"/>
        <v>1.98</v>
      </c>
      <c r="AA33" s="111"/>
      <c r="AB33" s="110"/>
      <c r="AC33" s="183"/>
      <c r="AD33" s="108"/>
    </row>
    <row r="34" spans="2:30">
      <c r="B34" s="89">
        <v>249.999</v>
      </c>
      <c r="C34" s="90" t="s">
        <v>107</v>
      </c>
      <c r="D34" s="118">
        <f t="shared" si="1"/>
        <v>3.5714142857142854E-5</v>
      </c>
      <c r="E34" s="91">
        <v>5.178E-2</v>
      </c>
      <c r="F34" s="92">
        <v>0.32579999999999998</v>
      </c>
      <c r="G34" s="88">
        <f t="shared" si="2"/>
        <v>0.37757999999999997</v>
      </c>
      <c r="H34" s="89">
        <v>3.55</v>
      </c>
      <c r="I34" s="90" t="s">
        <v>66</v>
      </c>
      <c r="J34" s="76">
        <f t="shared" si="3"/>
        <v>3.55</v>
      </c>
      <c r="K34" s="89">
        <v>2.78</v>
      </c>
      <c r="L34" s="90" t="s">
        <v>66</v>
      </c>
      <c r="M34" s="74">
        <f t="shared" si="4"/>
        <v>2.78</v>
      </c>
      <c r="N34" s="89">
        <v>2.11</v>
      </c>
      <c r="O34" s="90" t="s">
        <v>66</v>
      </c>
      <c r="P34" s="74">
        <f t="shared" si="6"/>
        <v>2.11</v>
      </c>
      <c r="AA34" s="113"/>
      <c r="AB34" s="5"/>
      <c r="AC34" s="109"/>
    </row>
    <row r="35" spans="2:30">
      <c r="B35" s="89">
        <v>274.99900000000002</v>
      </c>
      <c r="C35" s="90" t="s">
        <v>107</v>
      </c>
      <c r="D35" s="118">
        <f t="shared" si="1"/>
        <v>3.9285571428571427E-5</v>
      </c>
      <c r="E35" s="91">
        <v>5.4309999999999997E-2</v>
      </c>
      <c r="F35" s="92">
        <v>0.33239999999999997</v>
      </c>
      <c r="G35" s="88">
        <f t="shared" si="2"/>
        <v>0.38671</v>
      </c>
      <c r="H35" s="89">
        <v>3.8</v>
      </c>
      <c r="I35" s="90" t="s">
        <v>66</v>
      </c>
      <c r="J35" s="76">
        <f t="shared" si="3"/>
        <v>3.8</v>
      </c>
      <c r="K35" s="89">
        <v>2.96</v>
      </c>
      <c r="L35" s="90" t="s">
        <v>66</v>
      </c>
      <c r="M35" s="74">
        <f t="shared" si="4"/>
        <v>2.96</v>
      </c>
      <c r="N35" s="89">
        <v>2.2400000000000002</v>
      </c>
      <c r="O35" s="90" t="s">
        <v>66</v>
      </c>
      <c r="P35" s="74">
        <f t="shared" si="6"/>
        <v>2.2400000000000002</v>
      </c>
      <c r="AA35" s="113"/>
      <c r="AB35" s="5"/>
      <c r="AC35" s="185"/>
    </row>
    <row r="36" spans="2:30">
      <c r="B36" s="89">
        <v>299.99900000000002</v>
      </c>
      <c r="C36" s="90" t="s">
        <v>107</v>
      </c>
      <c r="D36" s="118">
        <f t="shared" si="1"/>
        <v>4.2857E-5</v>
      </c>
      <c r="E36" s="91">
        <v>5.672E-2</v>
      </c>
      <c r="F36" s="92">
        <v>0.33839999999999998</v>
      </c>
      <c r="G36" s="88">
        <f t="shared" si="2"/>
        <v>0.39511999999999997</v>
      </c>
      <c r="H36" s="89">
        <v>4.05</v>
      </c>
      <c r="I36" s="90" t="s">
        <v>66</v>
      </c>
      <c r="J36" s="76">
        <f t="shared" si="3"/>
        <v>4.05</v>
      </c>
      <c r="K36" s="89">
        <v>3.13</v>
      </c>
      <c r="L36" s="90" t="s">
        <v>66</v>
      </c>
      <c r="M36" s="74">
        <f t="shared" si="4"/>
        <v>3.13</v>
      </c>
      <c r="N36" s="89">
        <v>2.36</v>
      </c>
      <c r="O36" s="90" t="s">
        <v>66</v>
      </c>
      <c r="P36" s="74">
        <f t="shared" si="6"/>
        <v>2.36</v>
      </c>
      <c r="AA36" s="113"/>
    </row>
    <row r="37" spans="2:30">
      <c r="B37" s="89">
        <v>324.99900000000002</v>
      </c>
      <c r="C37" s="90" t="s">
        <v>107</v>
      </c>
      <c r="D37" s="118">
        <f t="shared" si="1"/>
        <v>4.6428428571428573E-5</v>
      </c>
      <c r="E37" s="91">
        <v>5.9040000000000002E-2</v>
      </c>
      <c r="F37" s="92">
        <v>0.34360000000000002</v>
      </c>
      <c r="G37" s="88">
        <f t="shared" si="2"/>
        <v>0.40264</v>
      </c>
      <c r="H37" s="89">
        <v>4.3</v>
      </c>
      <c r="I37" s="90" t="s">
        <v>66</v>
      </c>
      <c r="J37" s="76">
        <f t="shared" si="3"/>
        <v>4.3</v>
      </c>
      <c r="K37" s="89">
        <v>3.3</v>
      </c>
      <c r="L37" s="90" t="s">
        <v>66</v>
      </c>
      <c r="M37" s="74">
        <f t="shared" si="4"/>
        <v>3.3</v>
      </c>
      <c r="N37" s="89">
        <v>2.4900000000000002</v>
      </c>
      <c r="O37" s="90" t="s">
        <v>66</v>
      </c>
      <c r="P37" s="74">
        <f t="shared" si="6"/>
        <v>2.4900000000000002</v>
      </c>
      <c r="AA37" s="113"/>
    </row>
    <row r="38" spans="2:30">
      <c r="B38" s="89">
        <v>349.99900000000002</v>
      </c>
      <c r="C38" s="90" t="s">
        <v>107</v>
      </c>
      <c r="D38" s="118">
        <f t="shared" si="1"/>
        <v>4.9999857142857146E-5</v>
      </c>
      <c r="E38" s="91">
        <v>6.1269999999999998E-2</v>
      </c>
      <c r="F38" s="92">
        <v>0.34839999999999999</v>
      </c>
      <c r="G38" s="88">
        <f t="shared" si="2"/>
        <v>0.40966999999999998</v>
      </c>
      <c r="H38" s="89">
        <v>4.54</v>
      </c>
      <c r="I38" s="90" t="s">
        <v>66</v>
      </c>
      <c r="J38" s="76">
        <f t="shared" si="3"/>
        <v>4.54</v>
      </c>
      <c r="K38" s="89">
        <v>3.47</v>
      </c>
      <c r="L38" s="90" t="s">
        <v>66</v>
      </c>
      <c r="M38" s="74">
        <f t="shared" si="4"/>
        <v>3.47</v>
      </c>
      <c r="N38" s="89">
        <v>2.61</v>
      </c>
      <c r="O38" s="90" t="s">
        <v>66</v>
      </c>
      <c r="P38" s="74">
        <f t="shared" si="6"/>
        <v>2.61</v>
      </c>
    </row>
    <row r="39" spans="2:30">
      <c r="B39" s="89">
        <v>374.99900000000002</v>
      </c>
      <c r="C39" s="90" t="s">
        <v>107</v>
      </c>
      <c r="D39" s="118">
        <f t="shared" si="1"/>
        <v>5.3571285714285719E-5</v>
      </c>
      <c r="E39" s="91">
        <v>6.3420000000000004E-2</v>
      </c>
      <c r="F39" s="92">
        <v>0.35260000000000002</v>
      </c>
      <c r="G39" s="88">
        <f t="shared" si="2"/>
        <v>0.41602000000000006</v>
      </c>
      <c r="H39" s="89">
        <v>4.78</v>
      </c>
      <c r="I39" s="90" t="s">
        <v>66</v>
      </c>
      <c r="J39" s="76">
        <f t="shared" si="3"/>
        <v>4.78</v>
      </c>
      <c r="K39" s="89">
        <v>3.64</v>
      </c>
      <c r="L39" s="90" t="s">
        <v>66</v>
      </c>
      <c r="M39" s="74">
        <f t="shared" si="4"/>
        <v>3.64</v>
      </c>
      <c r="N39" s="89">
        <v>2.72</v>
      </c>
      <c r="O39" s="90" t="s">
        <v>66</v>
      </c>
      <c r="P39" s="74">
        <f t="shared" si="6"/>
        <v>2.72</v>
      </c>
    </row>
    <row r="40" spans="2:30">
      <c r="B40" s="89">
        <v>399.99900000000002</v>
      </c>
      <c r="C40" s="90" t="s">
        <v>107</v>
      </c>
      <c r="D40" s="118">
        <f t="shared" si="1"/>
        <v>5.7142714285714285E-5</v>
      </c>
      <c r="E40" s="91">
        <v>6.5500000000000003E-2</v>
      </c>
      <c r="F40" s="92">
        <v>0.35649999999999998</v>
      </c>
      <c r="G40" s="88">
        <f t="shared" si="2"/>
        <v>0.42199999999999999</v>
      </c>
      <c r="H40" s="89">
        <v>5.0199999999999996</v>
      </c>
      <c r="I40" s="90" t="s">
        <v>66</v>
      </c>
      <c r="J40" s="76">
        <f t="shared" si="3"/>
        <v>5.0199999999999996</v>
      </c>
      <c r="K40" s="89">
        <v>3.8</v>
      </c>
      <c r="L40" s="90" t="s">
        <v>66</v>
      </c>
      <c r="M40" s="74">
        <f t="shared" si="4"/>
        <v>3.8</v>
      </c>
      <c r="N40" s="89">
        <v>2.84</v>
      </c>
      <c r="O40" s="90" t="s">
        <v>66</v>
      </c>
      <c r="P40" s="74">
        <f t="shared" si="6"/>
        <v>2.84</v>
      </c>
    </row>
    <row r="41" spans="2:30">
      <c r="B41" s="89">
        <v>449.99900000000002</v>
      </c>
      <c r="C41" s="90" t="s">
        <v>107</v>
      </c>
      <c r="D41" s="118">
        <f t="shared" si="1"/>
        <v>6.4285571428571438E-5</v>
      </c>
      <c r="E41" s="91">
        <v>6.9470000000000004E-2</v>
      </c>
      <c r="F41" s="92">
        <v>0.36320000000000002</v>
      </c>
      <c r="G41" s="88">
        <f t="shared" si="2"/>
        <v>0.43267</v>
      </c>
      <c r="H41" s="89">
        <v>5.5</v>
      </c>
      <c r="I41" s="90" t="s">
        <v>66</v>
      </c>
      <c r="J41" s="76">
        <f t="shared" si="3"/>
        <v>5.5</v>
      </c>
      <c r="K41" s="89">
        <v>4.13</v>
      </c>
      <c r="L41" s="90" t="s">
        <v>66</v>
      </c>
      <c r="M41" s="74">
        <f t="shared" si="4"/>
        <v>4.13</v>
      </c>
      <c r="N41" s="89">
        <v>3.06</v>
      </c>
      <c r="O41" s="90" t="s">
        <v>66</v>
      </c>
      <c r="P41" s="74">
        <f t="shared" si="6"/>
        <v>3.06</v>
      </c>
    </row>
    <row r="42" spans="2:30">
      <c r="B42" s="89">
        <v>499.99900000000002</v>
      </c>
      <c r="C42" s="90" t="s">
        <v>107</v>
      </c>
      <c r="D42" s="118">
        <f t="shared" si="1"/>
        <v>7.1428428571428571E-5</v>
      </c>
      <c r="E42" s="91">
        <v>7.3230000000000003E-2</v>
      </c>
      <c r="F42" s="92">
        <v>0.36870000000000003</v>
      </c>
      <c r="G42" s="88">
        <f t="shared" si="2"/>
        <v>0.44193000000000005</v>
      </c>
      <c r="H42" s="89">
        <v>5.97</v>
      </c>
      <c r="I42" s="90" t="s">
        <v>66</v>
      </c>
      <c r="J42" s="76">
        <f t="shared" si="3"/>
        <v>5.97</v>
      </c>
      <c r="K42" s="89">
        <v>4.4400000000000004</v>
      </c>
      <c r="L42" s="90" t="s">
        <v>66</v>
      </c>
      <c r="M42" s="74">
        <f t="shared" si="4"/>
        <v>4.4400000000000004</v>
      </c>
      <c r="N42" s="89">
        <v>3.28</v>
      </c>
      <c r="O42" s="90" t="s">
        <v>66</v>
      </c>
      <c r="P42" s="74">
        <f t="shared" si="6"/>
        <v>3.28</v>
      </c>
    </row>
    <row r="43" spans="2:30">
      <c r="B43" s="89">
        <v>549.99900000000002</v>
      </c>
      <c r="C43" s="90" t="s">
        <v>107</v>
      </c>
      <c r="D43" s="118">
        <f t="shared" si="1"/>
        <v>7.8571285714285717E-5</v>
      </c>
      <c r="E43" s="91">
        <v>7.6799999999999993E-2</v>
      </c>
      <c r="F43" s="92">
        <v>0.37330000000000002</v>
      </c>
      <c r="G43" s="88">
        <f t="shared" si="2"/>
        <v>0.4501</v>
      </c>
      <c r="H43" s="89">
        <v>6.43</v>
      </c>
      <c r="I43" s="90" t="s">
        <v>66</v>
      </c>
      <c r="J43" s="76">
        <f t="shared" si="3"/>
        <v>6.43</v>
      </c>
      <c r="K43" s="89">
        <v>4.76</v>
      </c>
      <c r="L43" s="90" t="s">
        <v>66</v>
      </c>
      <c r="M43" s="74">
        <f t="shared" si="4"/>
        <v>4.76</v>
      </c>
      <c r="N43" s="89">
        <v>3.5</v>
      </c>
      <c r="O43" s="90" t="s">
        <v>66</v>
      </c>
      <c r="P43" s="74">
        <f t="shared" si="6"/>
        <v>3.5</v>
      </c>
    </row>
    <row r="44" spans="2:30">
      <c r="B44" s="89">
        <v>599.99900000000002</v>
      </c>
      <c r="C44" s="90" t="s">
        <v>107</v>
      </c>
      <c r="D44" s="118">
        <f t="shared" si="1"/>
        <v>8.5714142857142863E-5</v>
      </c>
      <c r="E44" s="91">
        <v>8.022E-2</v>
      </c>
      <c r="F44" s="92">
        <v>0.37719999999999998</v>
      </c>
      <c r="G44" s="88">
        <f t="shared" si="2"/>
        <v>0.45741999999999999</v>
      </c>
      <c r="H44" s="89">
        <v>6.9</v>
      </c>
      <c r="I44" s="90" t="s">
        <v>66</v>
      </c>
      <c r="J44" s="76">
        <f t="shared" si="3"/>
        <v>6.9</v>
      </c>
      <c r="K44" s="89">
        <v>5.07</v>
      </c>
      <c r="L44" s="90" t="s">
        <v>66</v>
      </c>
      <c r="M44" s="74">
        <f t="shared" si="4"/>
        <v>5.07</v>
      </c>
      <c r="N44" s="89">
        <v>3.7</v>
      </c>
      <c r="O44" s="90" t="s">
        <v>66</v>
      </c>
      <c r="P44" s="74">
        <f t="shared" si="6"/>
        <v>3.7</v>
      </c>
    </row>
    <row r="45" spans="2:30">
      <c r="B45" s="89">
        <v>649.99900000000002</v>
      </c>
      <c r="C45" s="90" t="s">
        <v>107</v>
      </c>
      <c r="D45" s="118">
        <f t="shared" si="1"/>
        <v>9.2857000000000009E-5</v>
      </c>
      <c r="E45" s="91">
        <v>8.3489999999999995E-2</v>
      </c>
      <c r="F45" s="92">
        <v>0.38040000000000002</v>
      </c>
      <c r="G45" s="88">
        <f t="shared" si="2"/>
        <v>0.46389000000000002</v>
      </c>
      <c r="H45" s="89">
        <v>7.35</v>
      </c>
      <c r="I45" s="90" t="s">
        <v>66</v>
      </c>
      <c r="J45" s="76">
        <f t="shared" si="3"/>
        <v>7.35</v>
      </c>
      <c r="K45" s="89">
        <v>5.37</v>
      </c>
      <c r="L45" s="90" t="s">
        <v>66</v>
      </c>
      <c r="M45" s="74">
        <f t="shared" si="4"/>
        <v>5.37</v>
      </c>
      <c r="N45" s="89">
        <v>3.91</v>
      </c>
      <c r="O45" s="90" t="s">
        <v>66</v>
      </c>
      <c r="P45" s="74">
        <f t="shared" si="6"/>
        <v>3.91</v>
      </c>
    </row>
    <row r="46" spans="2:30">
      <c r="B46" s="89">
        <v>699.99900000000002</v>
      </c>
      <c r="C46" s="90" t="s">
        <v>107</v>
      </c>
      <c r="D46" s="118">
        <f t="shared" si="1"/>
        <v>9.9999857142857142E-5</v>
      </c>
      <c r="E46" s="91">
        <v>8.6639999999999995E-2</v>
      </c>
      <c r="F46" s="92">
        <v>0.38319999999999999</v>
      </c>
      <c r="G46" s="88">
        <f t="shared" si="2"/>
        <v>0.46983999999999998</v>
      </c>
      <c r="H46" s="89">
        <v>7.81</v>
      </c>
      <c r="I46" s="90" t="s">
        <v>66</v>
      </c>
      <c r="J46" s="76">
        <f t="shared" si="3"/>
        <v>7.81</v>
      </c>
      <c r="K46" s="89">
        <v>5.68</v>
      </c>
      <c r="L46" s="90" t="s">
        <v>66</v>
      </c>
      <c r="M46" s="74">
        <f t="shared" si="4"/>
        <v>5.68</v>
      </c>
      <c r="N46" s="89">
        <v>4.1100000000000003</v>
      </c>
      <c r="O46" s="90" t="s">
        <v>66</v>
      </c>
      <c r="P46" s="74">
        <f t="shared" si="6"/>
        <v>4.1100000000000003</v>
      </c>
    </row>
    <row r="47" spans="2:30">
      <c r="B47" s="89">
        <v>799.99900000000002</v>
      </c>
      <c r="C47" s="90" t="s">
        <v>107</v>
      </c>
      <c r="D47" s="118">
        <f t="shared" si="1"/>
        <v>1.1428557142857143E-4</v>
      </c>
      <c r="E47" s="91">
        <v>9.2630000000000004E-2</v>
      </c>
      <c r="F47" s="92">
        <v>0.38740000000000002</v>
      </c>
      <c r="G47" s="88">
        <f t="shared" si="2"/>
        <v>0.48003000000000001</v>
      </c>
      <c r="H47" s="89">
        <v>8.7200000000000006</v>
      </c>
      <c r="I47" s="90" t="s">
        <v>66</v>
      </c>
      <c r="J47" s="76">
        <f t="shared" si="3"/>
        <v>8.7200000000000006</v>
      </c>
      <c r="K47" s="89">
        <v>6.24</v>
      </c>
      <c r="L47" s="90" t="s">
        <v>66</v>
      </c>
      <c r="M47" s="74">
        <f t="shared" si="4"/>
        <v>6.24</v>
      </c>
      <c r="N47" s="89">
        <v>4.5199999999999996</v>
      </c>
      <c r="O47" s="90" t="s">
        <v>66</v>
      </c>
      <c r="P47" s="74">
        <f t="shared" si="6"/>
        <v>4.5199999999999996</v>
      </c>
    </row>
    <row r="48" spans="2:30">
      <c r="B48" s="89">
        <v>899.99900000000002</v>
      </c>
      <c r="C48" s="90" t="s">
        <v>107</v>
      </c>
      <c r="D48" s="118">
        <f t="shared" si="1"/>
        <v>1.2857128571428571E-4</v>
      </c>
      <c r="E48" s="91">
        <v>9.8250000000000004E-2</v>
      </c>
      <c r="F48" s="92">
        <v>0.39029999999999998</v>
      </c>
      <c r="G48" s="88">
        <f t="shared" si="2"/>
        <v>0.48854999999999998</v>
      </c>
      <c r="H48" s="89">
        <v>9.6199999999999992</v>
      </c>
      <c r="I48" s="90" t="s">
        <v>66</v>
      </c>
      <c r="J48" s="76">
        <f t="shared" si="3"/>
        <v>9.6199999999999992</v>
      </c>
      <c r="K48" s="89">
        <v>6.8</v>
      </c>
      <c r="L48" s="90" t="s">
        <v>66</v>
      </c>
      <c r="M48" s="74">
        <f t="shared" si="4"/>
        <v>6.8</v>
      </c>
      <c r="N48" s="89">
        <v>4.92</v>
      </c>
      <c r="O48" s="90" t="s">
        <v>66</v>
      </c>
      <c r="P48" s="74">
        <f t="shared" si="6"/>
        <v>4.92</v>
      </c>
    </row>
    <row r="49" spans="2:16">
      <c r="B49" s="89">
        <v>999.99900000000002</v>
      </c>
      <c r="C49" s="90" t="s">
        <v>107</v>
      </c>
      <c r="D49" s="118">
        <f t="shared" si="1"/>
        <v>1.42857E-4</v>
      </c>
      <c r="E49" s="91">
        <v>0.1036</v>
      </c>
      <c r="F49" s="92">
        <v>0.39229999999999998</v>
      </c>
      <c r="G49" s="88">
        <f t="shared" si="2"/>
        <v>0.49590000000000001</v>
      </c>
      <c r="H49" s="89">
        <v>10.52</v>
      </c>
      <c r="I49" s="90" t="s">
        <v>66</v>
      </c>
      <c r="J49" s="76">
        <f t="shared" si="3"/>
        <v>10.52</v>
      </c>
      <c r="K49" s="89">
        <v>7.35</v>
      </c>
      <c r="L49" s="90" t="s">
        <v>66</v>
      </c>
      <c r="M49" s="74">
        <f t="shared" si="4"/>
        <v>7.35</v>
      </c>
      <c r="N49" s="89">
        <v>5.32</v>
      </c>
      <c r="O49" s="90" t="s">
        <v>66</v>
      </c>
      <c r="P49" s="74">
        <f t="shared" si="6"/>
        <v>5.32</v>
      </c>
    </row>
    <row r="50" spans="2:16">
      <c r="B50" s="89">
        <v>1.1000000000000001</v>
      </c>
      <c r="C50" s="93" t="s">
        <v>63</v>
      </c>
      <c r="D50" s="118">
        <f t="shared" ref="D50:D113" si="7">B50/1000/$C$5</f>
        <v>1.5714285714285716E-4</v>
      </c>
      <c r="E50" s="91">
        <v>0.1086</v>
      </c>
      <c r="F50" s="92">
        <v>0.39350000000000002</v>
      </c>
      <c r="G50" s="88">
        <f t="shared" si="2"/>
        <v>0.50209999999999999</v>
      </c>
      <c r="H50" s="89">
        <v>11.42</v>
      </c>
      <c r="I50" s="90" t="s">
        <v>66</v>
      </c>
      <c r="J50" s="76">
        <f t="shared" si="3"/>
        <v>11.42</v>
      </c>
      <c r="K50" s="89">
        <v>7.89</v>
      </c>
      <c r="L50" s="90" t="s">
        <v>66</v>
      </c>
      <c r="M50" s="74">
        <f t="shared" si="4"/>
        <v>7.89</v>
      </c>
      <c r="N50" s="89">
        <v>5.71</v>
      </c>
      <c r="O50" s="90" t="s">
        <v>66</v>
      </c>
      <c r="P50" s="74">
        <f t="shared" si="6"/>
        <v>5.71</v>
      </c>
    </row>
    <row r="51" spans="2:16">
      <c r="B51" s="89">
        <v>1.2</v>
      </c>
      <c r="C51" s="90" t="s">
        <v>63</v>
      </c>
      <c r="D51" s="118">
        <f t="shared" si="7"/>
        <v>1.7142857142857143E-4</v>
      </c>
      <c r="E51" s="91">
        <v>0.1134</v>
      </c>
      <c r="F51" s="92">
        <v>0.39400000000000002</v>
      </c>
      <c r="G51" s="88">
        <f t="shared" si="2"/>
        <v>0.50740000000000007</v>
      </c>
      <c r="H51" s="89">
        <v>12.32</v>
      </c>
      <c r="I51" s="90" t="s">
        <v>66</v>
      </c>
      <c r="J51" s="76">
        <f t="shared" si="3"/>
        <v>12.32</v>
      </c>
      <c r="K51" s="89">
        <v>8.43</v>
      </c>
      <c r="L51" s="90" t="s">
        <v>66</v>
      </c>
      <c r="M51" s="74">
        <f t="shared" si="4"/>
        <v>8.43</v>
      </c>
      <c r="N51" s="89">
        <v>6.09</v>
      </c>
      <c r="O51" s="90" t="s">
        <v>66</v>
      </c>
      <c r="P51" s="74">
        <f t="shared" si="6"/>
        <v>6.09</v>
      </c>
    </row>
    <row r="52" spans="2:16">
      <c r="B52" s="89">
        <v>1.3</v>
      </c>
      <c r="C52" s="90" t="s">
        <v>63</v>
      </c>
      <c r="D52" s="118">
        <f t="shared" si="7"/>
        <v>1.8571428571428572E-4</v>
      </c>
      <c r="E52" s="91">
        <v>0.1181</v>
      </c>
      <c r="F52" s="92">
        <v>0.39419999999999999</v>
      </c>
      <c r="G52" s="88">
        <f t="shared" si="2"/>
        <v>0.51229999999999998</v>
      </c>
      <c r="H52" s="89">
        <v>13.21</v>
      </c>
      <c r="I52" s="90" t="s">
        <v>66</v>
      </c>
      <c r="J52" s="76">
        <f t="shared" si="3"/>
        <v>13.21</v>
      </c>
      <c r="K52" s="89">
        <v>8.9600000000000009</v>
      </c>
      <c r="L52" s="90" t="s">
        <v>66</v>
      </c>
      <c r="M52" s="74">
        <f t="shared" si="4"/>
        <v>8.9600000000000009</v>
      </c>
      <c r="N52" s="89">
        <v>6.47</v>
      </c>
      <c r="O52" s="90" t="s">
        <v>66</v>
      </c>
      <c r="P52" s="74">
        <f t="shared" si="6"/>
        <v>6.47</v>
      </c>
    </row>
    <row r="53" spans="2:16">
      <c r="B53" s="89">
        <v>1.4</v>
      </c>
      <c r="C53" s="90" t="s">
        <v>63</v>
      </c>
      <c r="D53" s="118">
        <f t="shared" si="7"/>
        <v>2.0000000000000001E-4</v>
      </c>
      <c r="E53" s="91">
        <v>0.1225</v>
      </c>
      <c r="F53" s="92">
        <v>0.39389999999999997</v>
      </c>
      <c r="G53" s="88">
        <f t="shared" si="2"/>
        <v>0.51639999999999997</v>
      </c>
      <c r="H53" s="89">
        <v>14.11</v>
      </c>
      <c r="I53" s="90" t="s">
        <v>66</v>
      </c>
      <c r="J53" s="76">
        <f t="shared" si="3"/>
        <v>14.11</v>
      </c>
      <c r="K53" s="89">
        <v>9.48</v>
      </c>
      <c r="L53" s="90" t="s">
        <v>66</v>
      </c>
      <c r="M53" s="74">
        <f t="shared" si="4"/>
        <v>9.48</v>
      </c>
      <c r="N53" s="89">
        <v>6.84</v>
      </c>
      <c r="O53" s="90" t="s">
        <v>66</v>
      </c>
      <c r="P53" s="74">
        <f t="shared" si="6"/>
        <v>6.84</v>
      </c>
    </row>
    <row r="54" spans="2:16">
      <c r="B54" s="89">
        <v>1.5</v>
      </c>
      <c r="C54" s="90" t="s">
        <v>63</v>
      </c>
      <c r="D54" s="118">
        <f t="shared" si="7"/>
        <v>2.142857142857143E-4</v>
      </c>
      <c r="E54" s="91">
        <v>0.1268</v>
      </c>
      <c r="F54" s="92">
        <v>0.39329999999999998</v>
      </c>
      <c r="G54" s="88">
        <f t="shared" si="2"/>
        <v>0.52010000000000001</v>
      </c>
      <c r="H54" s="89">
        <v>15.01</v>
      </c>
      <c r="I54" s="90" t="s">
        <v>66</v>
      </c>
      <c r="J54" s="76">
        <f t="shared" si="3"/>
        <v>15.01</v>
      </c>
      <c r="K54" s="89">
        <v>10</v>
      </c>
      <c r="L54" s="90" t="s">
        <v>66</v>
      </c>
      <c r="M54" s="74">
        <f t="shared" si="4"/>
        <v>10</v>
      </c>
      <c r="N54" s="89">
        <v>7.21</v>
      </c>
      <c r="O54" s="90" t="s">
        <v>66</v>
      </c>
      <c r="P54" s="74">
        <f t="shared" si="6"/>
        <v>7.21</v>
      </c>
    </row>
    <row r="55" spans="2:16">
      <c r="B55" s="89">
        <v>1.6</v>
      </c>
      <c r="C55" s="90" t="s">
        <v>63</v>
      </c>
      <c r="D55" s="118">
        <f t="shared" si="7"/>
        <v>2.2857142857142859E-4</v>
      </c>
      <c r="E55" s="91">
        <v>0.13100000000000001</v>
      </c>
      <c r="F55" s="92">
        <v>0.39240000000000003</v>
      </c>
      <c r="G55" s="88">
        <f t="shared" si="2"/>
        <v>0.52340000000000009</v>
      </c>
      <c r="H55" s="89">
        <v>15.9</v>
      </c>
      <c r="I55" s="90" t="s">
        <v>66</v>
      </c>
      <c r="J55" s="76">
        <f t="shared" si="3"/>
        <v>15.9</v>
      </c>
      <c r="K55" s="89">
        <v>10.52</v>
      </c>
      <c r="L55" s="90" t="s">
        <v>66</v>
      </c>
      <c r="M55" s="74">
        <f t="shared" si="4"/>
        <v>10.52</v>
      </c>
      <c r="N55" s="89">
        <v>7.58</v>
      </c>
      <c r="O55" s="90" t="s">
        <v>66</v>
      </c>
      <c r="P55" s="74">
        <f t="shared" si="6"/>
        <v>7.58</v>
      </c>
    </row>
    <row r="56" spans="2:16">
      <c r="B56" s="89">
        <v>1.7</v>
      </c>
      <c r="C56" s="90" t="s">
        <v>63</v>
      </c>
      <c r="D56" s="118">
        <f t="shared" si="7"/>
        <v>2.4285714285714283E-4</v>
      </c>
      <c r="E56" s="91">
        <v>0.13500000000000001</v>
      </c>
      <c r="F56" s="92">
        <v>0.39140000000000003</v>
      </c>
      <c r="G56" s="88">
        <f t="shared" si="2"/>
        <v>0.52639999999999998</v>
      </c>
      <c r="H56" s="89">
        <v>16.8</v>
      </c>
      <c r="I56" s="90" t="s">
        <v>66</v>
      </c>
      <c r="J56" s="76">
        <f t="shared" si="3"/>
        <v>16.8</v>
      </c>
      <c r="K56" s="89">
        <v>11.03</v>
      </c>
      <c r="L56" s="90" t="s">
        <v>66</v>
      </c>
      <c r="M56" s="74">
        <f t="shared" si="4"/>
        <v>11.03</v>
      </c>
      <c r="N56" s="89">
        <v>7.94</v>
      </c>
      <c r="O56" s="90" t="s">
        <v>66</v>
      </c>
      <c r="P56" s="74">
        <f t="shared" si="6"/>
        <v>7.94</v>
      </c>
    </row>
    <row r="57" spans="2:16">
      <c r="B57" s="89">
        <v>1.8</v>
      </c>
      <c r="C57" s="90" t="s">
        <v>63</v>
      </c>
      <c r="D57" s="118">
        <f t="shared" si="7"/>
        <v>2.5714285714285715E-4</v>
      </c>
      <c r="E57" s="91">
        <v>0.1389</v>
      </c>
      <c r="F57" s="92">
        <v>0.39019999999999999</v>
      </c>
      <c r="G57" s="88">
        <f t="shared" si="2"/>
        <v>0.52910000000000001</v>
      </c>
      <c r="H57" s="89">
        <v>17.7</v>
      </c>
      <c r="I57" s="90" t="s">
        <v>66</v>
      </c>
      <c r="J57" s="76">
        <f t="shared" si="3"/>
        <v>17.7</v>
      </c>
      <c r="K57" s="89">
        <v>11.54</v>
      </c>
      <c r="L57" s="90" t="s">
        <v>66</v>
      </c>
      <c r="M57" s="74">
        <f t="shared" si="4"/>
        <v>11.54</v>
      </c>
      <c r="N57" s="89">
        <v>8.3000000000000007</v>
      </c>
      <c r="O57" s="90" t="s">
        <v>66</v>
      </c>
      <c r="P57" s="74">
        <f t="shared" si="6"/>
        <v>8.3000000000000007</v>
      </c>
    </row>
    <row r="58" spans="2:16">
      <c r="B58" s="89">
        <v>2</v>
      </c>
      <c r="C58" s="90" t="s">
        <v>63</v>
      </c>
      <c r="D58" s="118">
        <f t="shared" si="7"/>
        <v>2.8571428571428574E-4</v>
      </c>
      <c r="E58" s="91">
        <v>0.14649999999999999</v>
      </c>
      <c r="F58" s="92">
        <v>0.38729999999999998</v>
      </c>
      <c r="G58" s="88">
        <f t="shared" si="2"/>
        <v>0.53379999999999994</v>
      </c>
      <c r="H58" s="89">
        <v>19.510000000000002</v>
      </c>
      <c r="I58" s="90" t="s">
        <v>66</v>
      </c>
      <c r="J58" s="76">
        <f t="shared" si="3"/>
        <v>19.510000000000002</v>
      </c>
      <c r="K58" s="89">
        <v>12.53</v>
      </c>
      <c r="L58" s="90" t="s">
        <v>66</v>
      </c>
      <c r="M58" s="74">
        <f t="shared" si="4"/>
        <v>12.53</v>
      </c>
      <c r="N58" s="89">
        <v>9.0299999999999994</v>
      </c>
      <c r="O58" s="90" t="s">
        <v>66</v>
      </c>
      <c r="P58" s="74">
        <f t="shared" si="6"/>
        <v>9.0299999999999994</v>
      </c>
    </row>
    <row r="59" spans="2:16">
      <c r="B59" s="89">
        <v>2.25</v>
      </c>
      <c r="C59" s="90" t="s">
        <v>63</v>
      </c>
      <c r="D59" s="118">
        <f t="shared" si="7"/>
        <v>3.2142857142857141E-4</v>
      </c>
      <c r="E59" s="91">
        <v>0.15529999999999999</v>
      </c>
      <c r="F59" s="92">
        <v>0.38319999999999999</v>
      </c>
      <c r="G59" s="88">
        <f t="shared" si="2"/>
        <v>0.53849999999999998</v>
      </c>
      <c r="H59" s="89">
        <v>21.79</v>
      </c>
      <c r="I59" s="90" t="s">
        <v>66</v>
      </c>
      <c r="J59" s="76">
        <f t="shared" si="3"/>
        <v>21.79</v>
      </c>
      <c r="K59" s="89">
        <v>13.76</v>
      </c>
      <c r="L59" s="90" t="s">
        <v>66</v>
      </c>
      <c r="M59" s="74">
        <f t="shared" si="4"/>
        <v>13.76</v>
      </c>
      <c r="N59" s="89">
        <v>9.92</v>
      </c>
      <c r="O59" s="90" t="s">
        <v>66</v>
      </c>
      <c r="P59" s="74">
        <f t="shared" si="6"/>
        <v>9.92</v>
      </c>
    </row>
    <row r="60" spans="2:16">
      <c r="B60" s="89">
        <v>2.5</v>
      </c>
      <c r="C60" s="90" t="s">
        <v>63</v>
      </c>
      <c r="D60" s="118">
        <f t="shared" si="7"/>
        <v>3.5714285714285714E-4</v>
      </c>
      <c r="E60" s="91">
        <v>0.16370000000000001</v>
      </c>
      <c r="F60" s="92">
        <v>0.37869999999999998</v>
      </c>
      <c r="G60" s="88">
        <f t="shared" si="2"/>
        <v>0.54239999999999999</v>
      </c>
      <c r="H60" s="89">
        <v>24.07</v>
      </c>
      <c r="I60" s="90" t="s">
        <v>66</v>
      </c>
      <c r="J60" s="76">
        <f t="shared" si="3"/>
        <v>24.07</v>
      </c>
      <c r="K60" s="89">
        <v>14.98</v>
      </c>
      <c r="L60" s="90" t="s">
        <v>66</v>
      </c>
      <c r="M60" s="74">
        <f t="shared" si="4"/>
        <v>14.98</v>
      </c>
      <c r="N60" s="89">
        <v>10.8</v>
      </c>
      <c r="O60" s="90" t="s">
        <v>66</v>
      </c>
      <c r="P60" s="74">
        <f t="shared" si="6"/>
        <v>10.8</v>
      </c>
    </row>
    <row r="61" spans="2:16">
      <c r="B61" s="89">
        <v>2.75</v>
      </c>
      <c r="C61" s="90" t="s">
        <v>63</v>
      </c>
      <c r="D61" s="118">
        <f t="shared" si="7"/>
        <v>3.9285714285714282E-4</v>
      </c>
      <c r="E61" s="91">
        <v>0.17169999999999999</v>
      </c>
      <c r="F61" s="92">
        <v>0.374</v>
      </c>
      <c r="G61" s="88">
        <f t="shared" si="2"/>
        <v>0.54569999999999996</v>
      </c>
      <c r="H61" s="89">
        <v>26.37</v>
      </c>
      <c r="I61" s="90" t="s">
        <v>66</v>
      </c>
      <c r="J61" s="76">
        <f t="shared" si="3"/>
        <v>26.37</v>
      </c>
      <c r="K61" s="89">
        <v>16.190000000000001</v>
      </c>
      <c r="L61" s="90" t="s">
        <v>66</v>
      </c>
      <c r="M61" s="74">
        <f t="shared" si="4"/>
        <v>16.190000000000001</v>
      </c>
      <c r="N61" s="89">
        <v>11.66</v>
      </c>
      <c r="O61" s="90" t="s">
        <v>66</v>
      </c>
      <c r="P61" s="74">
        <f t="shared" si="6"/>
        <v>11.66</v>
      </c>
    </row>
    <row r="62" spans="2:16">
      <c r="B62" s="89">
        <v>3</v>
      </c>
      <c r="C62" s="90" t="s">
        <v>63</v>
      </c>
      <c r="D62" s="118">
        <f t="shared" si="7"/>
        <v>4.285714285714286E-4</v>
      </c>
      <c r="E62" s="91">
        <v>0.1794</v>
      </c>
      <c r="F62" s="92">
        <v>0.36919999999999997</v>
      </c>
      <c r="G62" s="88">
        <f t="shared" si="2"/>
        <v>0.54859999999999998</v>
      </c>
      <c r="H62" s="89">
        <v>28.68</v>
      </c>
      <c r="I62" s="90" t="s">
        <v>66</v>
      </c>
      <c r="J62" s="76">
        <f t="shared" si="3"/>
        <v>28.68</v>
      </c>
      <c r="K62" s="89">
        <v>17.38</v>
      </c>
      <c r="L62" s="90" t="s">
        <v>66</v>
      </c>
      <c r="M62" s="74">
        <f t="shared" si="4"/>
        <v>17.38</v>
      </c>
      <c r="N62" s="89">
        <v>12.53</v>
      </c>
      <c r="O62" s="90" t="s">
        <v>66</v>
      </c>
      <c r="P62" s="74">
        <f t="shared" si="6"/>
        <v>12.53</v>
      </c>
    </row>
    <row r="63" spans="2:16">
      <c r="B63" s="89">
        <v>3.25</v>
      </c>
      <c r="C63" s="90" t="s">
        <v>63</v>
      </c>
      <c r="D63" s="118">
        <f t="shared" si="7"/>
        <v>4.6428571428571428E-4</v>
      </c>
      <c r="E63" s="91">
        <v>0.1867</v>
      </c>
      <c r="F63" s="92">
        <v>0.3644</v>
      </c>
      <c r="G63" s="88">
        <f t="shared" si="2"/>
        <v>0.55110000000000003</v>
      </c>
      <c r="H63" s="89">
        <v>31</v>
      </c>
      <c r="I63" s="90" t="s">
        <v>66</v>
      </c>
      <c r="J63" s="76">
        <f t="shared" si="3"/>
        <v>31</v>
      </c>
      <c r="K63" s="89">
        <v>18.55</v>
      </c>
      <c r="L63" s="90" t="s">
        <v>66</v>
      </c>
      <c r="M63" s="74">
        <f t="shared" si="4"/>
        <v>18.55</v>
      </c>
      <c r="N63" s="89">
        <v>13.38</v>
      </c>
      <c r="O63" s="90" t="s">
        <v>66</v>
      </c>
      <c r="P63" s="74">
        <f t="shared" si="6"/>
        <v>13.38</v>
      </c>
    </row>
    <row r="64" spans="2:16">
      <c r="B64" s="89">
        <v>3.5</v>
      </c>
      <c r="C64" s="90" t="s">
        <v>63</v>
      </c>
      <c r="D64" s="118">
        <f t="shared" si="7"/>
        <v>5.0000000000000001E-4</v>
      </c>
      <c r="E64" s="91">
        <v>0.19370000000000001</v>
      </c>
      <c r="F64" s="92">
        <v>0.35949999999999999</v>
      </c>
      <c r="G64" s="88">
        <f t="shared" si="2"/>
        <v>0.55320000000000003</v>
      </c>
      <c r="H64" s="89">
        <v>33.340000000000003</v>
      </c>
      <c r="I64" s="90" t="s">
        <v>66</v>
      </c>
      <c r="J64" s="76">
        <f t="shared" si="3"/>
        <v>33.340000000000003</v>
      </c>
      <c r="K64" s="89">
        <v>19.71</v>
      </c>
      <c r="L64" s="90" t="s">
        <v>66</v>
      </c>
      <c r="M64" s="74">
        <f t="shared" si="4"/>
        <v>19.71</v>
      </c>
      <c r="N64" s="89">
        <v>14.24</v>
      </c>
      <c r="O64" s="90" t="s">
        <v>66</v>
      </c>
      <c r="P64" s="74">
        <f t="shared" si="6"/>
        <v>14.24</v>
      </c>
    </row>
    <row r="65" spans="2:16">
      <c r="B65" s="89">
        <v>3.75</v>
      </c>
      <c r="C65" s="90" t="s">
        <v>63</v>
      </c>
      <c r="D65" s="118">
        <f t="shared" si="7"/>
        <v>5.3571428571428574E-4</v>
      </c>
      <c r="E65" s="91">
        <v>0.20050000000000001</v>
      </c>
      <c r="F65" s="92">
        <v>0.35470000000000002</v>
      </c>
      <c r="G65" s="88">
        <f t="shared" si="2"/>
        <v>0.55520000000000003</v>
      </c>
      <c r="H65" s="89">
        <v>35.69</v>
      </c>
      <c r="I65" s="90" t="s">
        <v>66</v>
      </c>
      <c r="J65" s="76">
        <f t="shared" si="3"/>
        <v>35.69</v>
      </c>
      <c r="K65" s="89">
        <v>20.86</v>
      </c>
      <c r="L65" s="90" t="s">
        <v>66</v>
      </c>
      <c r="M65" s="74">
        <f t="shared" si="4"/>
        <v>20.86</v>
      </c>
      <c r="N65" s="89">
        <v>15.08</v>
      </c>
      <c r="O65" s="90" t="s">
        <v>66</v>
      </c>
      <c r="P65" s="74">
        <f t="shared" si="6"/>
        <v>15.08</v>
      </c>
    </row>
    <row r="66" spans="2:16">
      <c r="B66" s="89">
        <v>4</v>
      </c>
      <c r="C66" s="90" t="s">
        <v>63</v>
      </c>
      <c r="D66" s="118">
        <f t="shared" si="7"/>
        <v>5.7142857142857147E-4</v>
      </c>
      <c r="E66" s="91">
        <v>0.20710000000000001</v>
      </c>
      <c r="F66" s="92">
        <v>0.35</v>
      </c>
      <c r="G66" s="88">
        <f t="shared" si="2"/>
        <v>0.55709999999999993</v>
      </c>
      <c r="H66" s="89">
        <v>38.049999999999997</v>
      </c>
      <c r="I66" s="90" t="s">
        <v>66</v>
      </c>
      <c r="J66" s="76">
        <f t="shared" si="3"/>
        <v>38.049999999999997</v>
      </c>
      <c r="K66" s="89">
        <v>22</v>
      </c>
      <c r="L66" s="90" t="s">
        <v>66</v>
      </c>
      <c r="M66" s="74">
        <f t="shared" si="4"/>
        <v>22</v>
      </c>
      <c r="N66" s="89">
        <v>15.93</v>
      </c>
      <c r="O66" s="90" t="s">
        <v>66</v>
      </c>
      <c r="P66" s="74">
        <f t="shared" si="6"/>
        <v>15.93</v>
      </c>
    </row>
    <row r="67" spans="2:16">
      <c r="B67" s="89">
        <v>4.5</v>
      </c>
      <c r="C67" s="90" t="s">
        <v>63</v>
      </c>
      <c r="D67" s="118">
        <f t="shared" si="7"/>
        <v>6.4285714285714282E-4</v>
      </c>
      <c r="E67" s="91">
        <v>0.21970000000000001</v>
      </c>
      <c r="F67" s="92">
        <v>0.34079999999999999</v>
      </c>
      <c r="G67" s="88">
        <f t="shared" si="2"/>
        <v>0.5605</v>
      </c>
      <c r="H67" s="89">
        <v>42.81</v>
      </c>
      <c r="I67" s="90" t="s">
        <v>66</v>
      </c>
      <c r="J67" s="76">
        <f t="shared" si="3"/>
        <v>42.81</v>
      </c>
      <c r="K67" s="89">
        <v>24.23</v>
      </c>
      <c r="L67" s="90" t="s">
        <v>66</v>
      </c>
      <c r="M67" s="74">
        <f t="shared" si="4"/>
        <v>24.23</v>
      </c>
      <c r="N67" s="89">
        <v>17.62</v>
      </c>
      <c r="O67" s="90" t="s">
        <v>66</v>
      </c>
      <c r="P67" s="74">
        <f t="shared" si="6"/>
        <v>17.62</v>
      </c>
    </row>
    <row r="68" spans="2:16">
      <c r="B68" s="89">
        <v>5</v>
      </c>
      <c r="C68" s="90" t="s">
        <v>63</v>
      </c>
      <c r="D68" s="118">
        <f t="shared" si="7"/>
        <v>7.1428571428571429E-4</v>
      </c>
      <c r="E68" s="91">
        <v>0.2316</v>
      </c>
      <c r="F68" s="92">
        <v>0.33189999999999997</v>
      </c>
      <c r="G68" s="88">
        <f t="shared" si="2"/>
        <v>0.5635</v>
      </c>
      <c r="H68" s="89">
        <v>47.62</v>
      </c>
      <c r="I68" s="90" t="s">
        <v>66</v>
      </c>
      <c r="J68" s="76">
        <f t="shared" si="3"/>
        <v>47.62</v>
      </c>
      <c r="K68" s="89">
        <v>26.42</v>
      </c>
      <c r="L68" s="90" t="s">
        <v>66</v>
      </c>
      <c r="M68" s="74">
        <f t="shared" si="4"/>
        <v>26.42</v>
      </c>
      <c r="N68" s="89">
        <v>19.28</v>
      </c>
      <c r="O68" s="90" t="s">
        <v>66</v>
      </c>
      <c r="P68" s="74">
        <f t="shared" si="6"/>
        <v>19.28</v>
      </c>
    </row>
    <row r="69" spans="2:16">
      <c r="B69" s="89">
        <v>5.5</v>
      </c>
      <c r="C69" s="90" t="s">
        <v>63</v>
      </c>
      <c r="D69" s="118">
        <f t="shared" si="7"/>
        <v>7.8571428571428564E-4</v>
      </c>
      <c r="E69" s="91">
        <v>0.2429</v>
      </c>
      <c r="F69" s="92">
        <v>0.32350000000000001</v>
      </c>
      <c r="G69" s="88">
        <f t="shared" si="2"/>
        <v>0.56640000000000001</v>
      </c>
      <c r="H69" s="89">
        <v>52.45</v>
      </c>
      <c r="I69" s="90" t="s">
        <v>66</v>
      </c>
      <c r="J69" s="76">
        <f t="shared" si="3"/>
        <v>52.45</v>
      </c>
      <c r="K69" s="89">
        <v>28.58</v>
      </c>
      <c r="L69" s="90" t="s">
        <v>66</v>
      </c>
      <c r="M69" s="74">
        <f t="shared" si="4"/>
        <v>28.58</v>
      </c>
      <c r="N69" s="89">
        <v>20.94</v>
      </c>
      <c r="O69" s="90" t="s">
        <v>66</v>
      </c>
      <c r="P69" s="74">
        <f t="shared" si="6"/>
        <v>20.94</v>
      </c>
    </row>
    <row r="70" spans="2:16">
      <c r="B70" s="89">
        <v>6</v>
      </c>
      <c r="C70" s="90" t="s">
        <v>63</v>
      </c>
      <c r="D70" s="118">
        <f t="shared" si="7"/>
        <v>8.5714285714285721E-4</v>
      </c>
      <c r="E70" s="91">
        <v>0.25369999999999998</v>
      </c>
      <c r="F70" s="92">
        <v>0.3155</v>
      </c>
      <c r="G70" s="88">
        <f t="shared" si="2"/>
        <v>0.56919999999999993</v>
      </c>
      <c r="H70" s="89">
        <v>57.32</v>
      </c>
      <c r="I70" s="90" t="s">
        <v>66</v>
      </c>
      <c r="J70" s="76">
        <f t="shared" si="3"/>
        <v>57.32</v>
      </c>
      <c r="K70" s="89">
        <v>30.69</v>
      </c>
      <c r="L70" s="90" t="s">
        <v>66</v>
      </c>
      <c r="M70" s="74">
        <f t="shared" si="4"/>
        <v>30.69</v>
      </c>
      <c r="N70" s="89">
        <v>22.58</v>
      </c>
      <c r="O70" s="90" t="s">
        <v>66</v>
      </c>
      <c r="P70" s="74">
        <f t="shared" si="6"/>
        <v>22.58</v>
      </c>
    </row>
    <row r="71" spans="2:16">
      <c r="B71" s="89">
        <v>6.5</v>
      </c>
      <c r="C71" s="90" t="s">
        <v>63</v>
      </c>
      <c r="D71" s="118">
        <f t="shared" si="7"/>
        <v>9.2857142857142856E-4</v>
      </c>
      <c r="E71" s="91">
        <v>0.26400000000000001</v>
      </c>
      <c r="F71" s="92">
        <v>0.30790000000000001</v>
      </c>
      <c r="G71" s="88">
        <f t="shared" si="2"/>
        <v>0.57190000000000007</v>
      </c>
      <c r="H71" s="89">
        <v>62.22</v>
      </c>
      <c r="I71" s="90" t="s">
        <v>66</v>
      </c>
      <c r="J71" s="76">
        <f t="shared" si="3"/>
        <v>62.22</v>
      </c>
      <c r="K71" s="89">
        <v>32.770000000000003</v>
      </c>
      <c r="L71" s="90" t="s">
        <v>66</v>
      </c>
      <c r="M71" s="74">
        <f t="shared" si="4"/>
        <v>32.770000000000003</v>
      </c>
      <c r="N71" s="89">
        <v>24.22</v>
      </c>
      <c r="O71" s="90" t="s">
        <v>66</v>
      </c>
      <c r="P71" s="74">
        <f t="shared" si="6"/>
        <v>24.22</v>
      </c>
    </row>
    <row r="72" spans="2:16">
      <c r="B72" s="89">
        <v>7</v>
      </c>
      <c r="C72" s="90" t="s">
        <v>63</v>
      </c>
      <c r="D72" s="118">
        <f t="shared" si="7"/>
        <v>1E-3</v>
      </c>
      <c r="E72" s="91">
        <v>0.27400000000000002</v>
      </c>
      <c r="F72" s="92">
        <v>0.30070000000000002</v>
      </c>
      <c r="G72" s="88">
        <f t="shared" si="2"/>
        <v>0.57469999999999999</v>
      </c>
      <c r="H72" s="89">
        <v>67.150000000000006</v>
      </c>
      <c r="I72" s="90" t="s">
        <v>66</v>
      </c>
      <c r="J72" s="76">
        <f t="shared" si="3"/>
        <v>67.150000000000006</v>
      </c>
      <c r="K72" s="89">
        <v>34.799999999999997</v>
      </c>
      <c r="L72" s="90" t="s">
        <v>66</v>
      </c>
      <c r="M72" s="74">
        <f t="shared" si="4"/>
        <v>34.799999999999997</v>
      </c>
      <c r="N72" s="89">
        <v>25.84</v>
      </c>
      <c r="O72" s="90" t="s">
        <v>66</v>
      </c>
      <c r="P72" s="74">
        <f t="shared" si="6"/>
        <v>25.84</v>
      </c>
    </row>
    <row r="73" spans="2:16">
      <c r="B73" s="89">
        <v>8</v>
      </c>
      <c r="C73" s="90" t="s">
        <v>63</v>
      </c>
      <c r="D73" s="118">
        <f t="shared" si="7"/>
        <v>1.1428571428571429E-3</v>
      </c>
      <c r="E73" s="91">
        <v>0.29289999999999999</v>
      </c>
      <c r="F73" s="92">
        <v>0.2873</v>
      </c>
      <c r="G73" s="88">
        <f t="shared" si="2"/>
        <v>0.58020000000000005</v>
      </c>
      <c r="H73" s="89">
        <v>77.069999999999993</v>
      </c>
      <c r="I73" s="90" t="s">
        <v>66</v>
      </c>
      <c r="J73" s="76">
        <f t="shared" si="3"/>
        <v>77.069999999999993</v>
      </c>
      <c r="K73" s="89">
        <v>38.75</v>
      </c>
      <c r="L73" s="90" t="s">
        <v>66</v>
      </c>
      <c r="M73" s="74">
        <f t="shared" si="4"/>
        <v>38.75</v>
      </c>
      <c r="N73" s="89">
        <v>29.06</v>
      </c>
      <c r="O73" s="90" t="s">
        <v>66</v>
      </c>
      <c r="P73" s="74">
        <f t="shared" si="6"/>
        <v>29.06</v>
      </c>
    </row>
    <row r="74" spans="2:16">
      <c r="B74" s="89">
        <v>9</v>
      </c>
      <c r="C74" s="90" t="s">
        <v>63</v>
      </c>
      <c r="D74" s="118">
        <f t="shared" si="7"/>
        <v>1.2857142857142856E-3</v>
      </c>
      <c r="E74" s="91">
        <v>0.31069999999999998</v>
      </c>
      <c r="F74" s="92">
        <v>0.2752</v>
      </c>
      <c r="G74" s="88">
        <f t="shared" si="2"/>
        <v>0.58589999999999998</v>
      </c>
      <c r="H74" s="89">
        <v>87.06</v>
      </c>
      <c r="I74" s="90" t="s">
        <v>66</v>
      </c>
      <c r="J74" s="76">
        <f t="shared" si="3"/>
        <v>87.06</v>
      </c>
      <c r="K74" s="89">
        <v>42.58</v>
      </c>
      <c r="L74" s="90" t="s">
        <v>66</v>
      </c>
      <c r="M74" s="74">
        <f t="shared" si="4"/>
        <v>42.58</v>
      </c>
      <c r="N74" s="89">
        <v>32.24</v>
      </c>
      <c r="O74" s="90" t="s">
        <v>66</v>
      </c>
      <c r="P74" s="74">
        <f t="shared" si="6"/>
        <v>32.24</v>
      </c>
    </row>
    <row r="75" spans="2:16">
      <c r="B75" s="89">
        <v>10</v>
      </c>
      <c r="C75" s="90" t="s">
        <v>63</v>
      </c>
      <c r="D75" s="118">
        <f t="shared" si="7"/>
        <v>1.4285714285714286E-3</v>
      </c>
      <c r="E75" s="91">
        <v>0.32750000000000001</v>
      </c>
      <c r="F75" s="92">
        <v>0.26429999999999998</v>
      </c>
      <c r="G75" s="88">
        <f t="shared" si="2"/>
        <v>0.59179999999999999</v>
      </c>
      <c r="H75" s="89">
        <v>97.09</v>
      </c>
      <c r="I75" s="90" t="s">
        <v>66</v>
      </c>
      <c r="J75" s="76">
        <f t="shared" si="3"/>
        <v>97.09</v>
      </c>
      <c r="K75" s="89">
        <v>46.27</v>
      </c>
      <c r="L75" s="90" t="s">
        <v>66</v>
      </c>
      <c r="M75" s="74">
        <f t="shared" si="4"/>
        <v>46.27</v>
      </c>
      <c r="N75" s="89">
        <v>35.36</v>
      </c>
      <c r="O75" s="90" t="s">
        <v>66</v>
      </c>
      <c r="P75" s="74">
        <f t="shared" si="6"/>
        <v>35.36</v>
      </c>
    </row>
    <row r="76" spans="2:16">
      <c r="B76" s="89">
        <v>11</v>
      </c>
      <c r="C76" s="90" t="s">
        <v>63</v>
      </c>
      <c r="D76" s="118">
        <f t="shared" si="7"/>
        <v>1.5714285714285713E-3</v>
      </c>
      <c r="E76" s="91">
        <v>0.34350000000000003</v>
      </c>
      <c r="F76" s="92">
        <v>0.25430000000000003</v>
      </c>
      <c r="G76" s="88">
        <f t="shared" si="2"/>
        <v>0.59780000000000011</v>
      </c>
      <c r="H76" s="89">
        <v>107.15</v>
      </c>
      <c r="I76" s="90" t="s">
        <v>66</v>
      </c>
      <c r="J76" s="76">
        <f t="shared" si="3"/>
        <v>107.15</v>
      </c>
      <c r="K76" s="89">
        <v>49.85</v>
      </c>
      <c r="L76" s="90" t="s">
        <v>66</v>
      </c>
      <c r="M76" s="74">
        <f t="shared" si="4"/>
        <v>49.85</v>
      </c>
      <c r="N76" s="89">
        <v>38.44</v>
      </c>
      <c r="O76" s="90" t="s">
        <v>66</v>
      </c>
      <c r="P76" s="74">
        <f t="shared" si="6"/>
        <v>38.44</v>
      </c>
    </row>
    <row r="77" spans="2:16">
      <c r="B77" s="89">
        <v>12</v>
      </c>
      <c r="C77" s="90" t="s">
        <v>63</v>
      </c>
      <c r="D77" s="118">
        <f t="shared" si="7"/>
        <v>1.7142857142857144E-3</v>
      </c>
      <c r="E77" s="91">
        <v>0.35870000000000002</v>
      </c>
      <c r="F77" s="92">
        <v>0.24510000000000001</v>
      </c>
      <c r="G77" s="88">
        <f t="shared" si="2"/>
        <v>0.6038</v>
      </c>
      <c r="H77" s="89">
        <v>117.23</v>
      </c>
      <c r="I77" s="90" t="s">
        <v>66</v>
      </c>
      <c r="J77" s="76">
        <f t="shared" si="3"/>
        <v>117.23</v>
      </c>
      <c r="K77" s="89">
        <v>53.3</v>
      </c>
      <c r="L77" s="90" t="s">
        <v>66</v>
      </c>
      <c r="M77" s="74">
        <f t="shared" si="4"/>
        <v>53.3</v>
      </c>
      <c r="N77" s="89">
        <v>41.47</v>
      </c>
      <c r="O77" s="90" t="s">
        <v>66</v>
      </c>
      <c r="P77" s="74">
        <f t="shared" si="6"/>
        <v>41.47</v>
      </c>
    </row>
    <row r="78" spans="2:16">
      <c r="B78" s="89">
        <v>13</v>
      </c>
      <c r="C78" s="90" t="s">
        <v>63</v>
      </c>
      <c r="D78" s="118">
        <f t="shared" si="7"/>
        <v>1.8571428571428571E-3</v>
      </c>
      <c r="E78" s="91">
        <v>0.37340000000000001</v>
      </c>
      <c r="F78" s="92">
        <v>0.23669999999999999</v>
      </c>
      <c r="G78" s="88">
        <f t="shared" si="2"/>
        <v>0.61009999999999998</v>
      </c>
      <c r="H78" s="89">
        <v>127.32</v>
      </c>
      <c r="I78" s="90" t="s">
        <v>66</v>
      </c>
      <c r="J78" s="76">
        <f t="shared" si="3"/>
        <v>127.32</v>
      </c>
      <c r="K78" s="89">
        <v>56.65</v>
      </c>
      <c r="L78" s="90" t="s">
        <v>66</v>
      </c>
      <c r="M78" s="74">
        <f t="shared" si="4"/>
        <v>56.65</v>
      </c>
      <c r="N78" s="89">
        <v>44.45</v>
      </c>
      <c r="O78" s="90" t="s">
        <v>66</v>
      </c>
      <c r="P78" s="74">
        <f t="shared" si="6"/>
        <v>44.45</v>
      </c>
    </row>
    <row r="79" spans="2:16">
      <c r="B79" s="89">
        <v>14</v>
      </c>
      <c r="C79" s="90" t="s">
        <v>63</v>
      </c>
      <c r="D79" s="118">
        <f t="shared" si="7"/>
        <v>2E-3</v>
      </c>
      <c r="E79" s="91">
        <v>0.38750000000000001</v>
      </c>
      <c r="F79" s="92">
        <v>0.22900000000000001</v>
      </c>
      <c r="G79" s="88">
        <f t="shared" si="2"/>
        <v>0.61650000000000005</v>
      </c>
      <c r="H79" s="89">
        <v>137.4</v>
      </c>
      <c r="I79" s="90" t="s">
        <v>66</v>
      </c>
      <c r="J79" s="76">
        <f t="shared" si="3"/>
        <v>137.4</v>
      </c>
      <c r="K79" s="89">
        <v>59.89</v>
      </c>
      <c r="L79" s="90" t="s">
        <v>66</v>
      </c>
      <c r="M79" s="74">
        <f t="shared" si="4"/>
        <v>59.89</v>
      </c>
      <c r="N79" s="89">
        <v>47.39</v>
      </c>
      <c r="O79" s="90" t="s">
        <v>66</v>
      </c>
      <c r="P79" s="74">
        <f t="shared" si="6"/>
        <v>47.39</v>
      </c>
    </row>
    <row r="80" spans="2:16">
      <c r="B80" s="89">
        <v>15</v>
      </c>
      <c r="C80" s="90" t="s">
        <v>63</v>
      </c>
      <c r="D80" s="118">
        <f t="shared" si="7"/>
        <v>2.142857142857143E-3</v>
      </c>
      <c r="E80" s="91">
        <v>0.39539999999999997</v>
      </c>
      <c r="F80" s="92">
        <v>0.2218</v>
      </c>
      <c r="G80" s="88">
        <f t="shared" si="2"/>
        <v>0.61719999999999997</v>
      </c>
      <c r="H80" s="89">
        <v>147.52000000000001</v>
      </c>
      <c r="I80" s="90" t="s">
        <v>66</v>
      </c>
      <c r="J80" s="76">
        <f t="shared" si="3"/>
        <v>147.52000000000001</v>
      </c>
      <c r="K80" s="89">
        <v>63.05</v>
      </c>
      <c r="L80" s="90" t="s">
        <v>66</v>
      </c>
      <c r="M80" s="74">
        <f t="shared" si="4"/>
        <v>63.05</v>
      </c>
      <c r="N80" s="89">
        <v>50.27</v>
      </c>
      <c r="O80" s="90" t="s">
        <v>66</v>
      </c>
      <c r="P80" s="74">
        <f t="shared" si="6"/>
        <v>50.27</v>
      </c>
    </row>
    <row r="81" spans="2:16">
      <c r="B81" s="89">
        <v>16</v>
      </c>
      <c r="C81" s="90" t="s">
        <v>63</v>
      </c>
      <c r="D81" s="118">
        <f t="shared" si="7"/>
        <v>2.2857142857142859E-3</v>
      </c>
      <c r="E81" s="91">
        <v>0.40360000000000001</v>
      </c>
      <c r="F81" s="92">
        <v>0.21510000000000001</v>
      </c>
      <c r="G81" s="88">
        <f t="shared" si="2"/>
        <v>0.61870000000000003</v>
      </c>
      <c r="H81" s="89">
        <v>157.71</v>
      </c>
      <c r="I81" s="90" t="s">
        <v>66</v>
      </c>
      <c r="J81" s="76">
        <f t="shared" si="3"/>
        <v>157.71</v>
      </c>
      <c r="K81" s="89">
        <v>66.16</v>
      </c>
      <c r="L81" s="90" t="s">
        <v>66</v>
      </c>
      <c r="M81" s="74">
        <f t="shared" si="4"/>
        <v>66.16</v>
      </c>
      <c r="N81" s="89">
        <v>53.12</v>
      </c>
      <c r="O81" s="90" t="s">
        <v>66</v>
      </c>
      <c r="P81" s="74">
        <f t="shared" si="6"/>
        <v>53.12</v>
      </c>
    </row>
    <row r="82" spans="2:16">
      <c r="B82" s="89">
        <v>17</v>
      </c>
      <c r="C82" s="90" t="s">
        <v>63</v>
      </c>
      <c r="D82" s="118">
        <f t="shared" si="7"/>
        <v>2.4285714285714288E-3</v>
      </c>
      <c r="E82" s="91">
        <v>0.41220000000000001</v>
      </c>
      <c r="F82" s="92">
        <v>0.2089</v>
      </c>
      <c r="G82" s="88">
        <f t="shared" si="2"/>
        <v>0.62109999999999999</v>
      </c>
      <c r="H82" s="89">
        <v>167.96</v>
      </c>
      <c r="I82" s="90" t="s">
        <v>66</v>
      </c>
      <c r="J82" s="76">
        <f t="shared" si="3"/>
        <v>167.96</v>
      </c>
      <c r="K82" s="89">
        <v>69.209999999999994</v>
      </c>
      <c r="L82" s="90" t="s">
        <v>66</v>
      </c>
      <c r="M82" s="74">
        <f t="shared" si="4"/>
        <v>69.209999999999994</v>
      </c>
      <c r="N82" s="89">
        <v>55.93</v>
      </c>
      <c r="O82" s="90" t="s">
        <v>66</v>
      </c>
      <c r="P82" s="74">
        <f t="shared" si="6"/>
        <v>55.93</v>
      </c>
    </row>
    <row r="83" spans="2:16">
      <c r="B83" s="89">
        <v>18</v>
      </c>
      <c r="C83" s="90" t="s">
        <v>63</v>
      </c>
      <c r="D83" s="118">
        <f t="shared" si="7"/>
        <v>2.5714285714285713E-3</v>
      </c>
      <c r="E83" s="91">
        <v>0.42109999999999997</v>
      </c>
      <c r="F83" s="92">
        <v>0.2031</v>
      </c>
      <c r="G83" s="88">
        <f t="shared" si="2"/>
        <v>0.62419999999999998</v>
      </c>
      <c r="H83" s="89">
        <v>178.24</v>
      </c>
      <c r="I83" s="90" t="s">
        <v>66</v>
      </c>
      <c r="J83" s="76">
        <f t="shared" si="3"/>
        <v>178.24</v>
      </c>
      <c r="K83" s="89">
        <v>72.2</v>
      </c>
      <c r="L83" s="90" t="s">
        <v>66</v>
      </c>
      <c r="M83" s="74">
        <f t="shared" si="4"/>
        <v>72.2</v>
      </c>
      <c r="N83" s="89">
        <v>58.71</v>
      </c>
      <c r="O83" s="90" t="s">
        <v>66</v>
      </c>
      <c r="P83" s="74">
        <f t="shared" si="6"/>
        <v>58.71</v>
      </c>
    </row>
    <row r="84" spans="2:16">
      <c r="B84" s="89">
        <v>20</v>
      </c>
      <c r="C84" s="90" t="s">
        <v>63</v>
      </c>
      <c r="D84" s="118">
        <f t="shared" si="7"/>
        <v>2.8571428571428571E-3</v>
      </c>
      <c r="E84" s="91">
        <v>0.44009999999999999</v>
      </c>
      <c r="F84" s="92">
        <v>0.19259999999999999</v>
      </c>
      <c r="G84" s="88">
        <f t="shared" si="2"/>
        <v>0.63270000000000004</v>
      </c>
      <c r="H84" s="89">
        <v>198.82</v>
      </c>
      <c r="I84" s="90" t="s">
        <v>66</v>
      </c>
      <c r="J84" s="76">
        <f t="shared" si="3"/>
        <v>198.82</v>
      </c>
      <c r="K84" s="89">
        <v>77.94</v>
      </c>
      <c r="L84" s="90" t="s">
        <v>66</v>
      </c>
      <c r="M84" s="74">
        <f t="shared" si="4"/>
        <v>77.94</v>
      </c>
      <c r="N84" s="89">
        <v>64.180000000000007</v>
      </c>
      <c r="O84" s="90" t="s">
        <v>66</v>
      </c>
      <c r="P84" s="74">
        <f t="shared" si="6"/>
        <v>64.180000000000007</v>
      </c>
    </row>
    <row r="85" spans="2:16">
      <c r="B85" s="89">
        <v>22.5</v>
      </c>
      <c r="C85" s="90" t="s">
        <v>63</v>
      </c>
      <c r="D85" s="118">
        <f t="shared" si="7"/>
        <v>3.2142857142857142E-3</v>
      </c>
      <c r="E85" s="91">
        <v>0.4657</v>
      </c>
      <c r="F85" s="92">
        <v>0.18110000000000001</v>
      </c>
      <c r="G85" s="88">
        <f t="shared" ref="G85:G148" si="8">E85+F85</f>
        <v>0.64680000000000004</v>
      </c>
      <c r="H85" s="89">
        <v>224.43</v>
      </c>
      <c r="I85" s="90" t="s">
        <v>66</v>
      </c>
      <c r="J85" s="76">
        <f t="shared" si="3"/>
        <v>224.43</v>
      </c>
      <c r="K85" s="89">
        <v>84.72</v>
      </c>
      <c r="L85" s="90" t="s">
        <v>66</v>
      </c>
      <c r="M85" s="74">
        <f t="shared" si="4"/>
        <v>84.72</v>
      </c>
      <c r="N85" s="89">
        <v>70.849999999999994</v>
      </c>
      <c r="O85" s="90" t="s">
        <v>66</v>
      </c>
      <c r="P85" s="74">
        <f t="shared" si="6"/>
        <v>70.849999999999994</v>
      </c>
    </row>
    <row r="86" spans="2:16">
      <c r="B86" s="89">
        <v>25</v>
      </c>
      <c r="C86" s="90" t="s">
        <v>63</v>
      </c>
      <c r="D86" s="118">
        <f t="shared" si="7"/>
        <v>3.5714285714285718E-3</v>
      </c>
      <c r="E86" s="91">
        <v>0.49270000000000003</v>
      </c>
      <c r="F86" s="92">
        <v>0.1711</v>
      </c>
      <c r="G86" s="88">
        <f t="shared" si="8"/>
        <v>0.66380000000000006</v>
      </c>
      <c r="H86" s="89">
        <v>249.77</v>
      </c>
      <c r="I86" s="90" t="s">
        <v>66</v>
      </c>
      <c r="J86" s="76">
        <f t="shared" ref="J86:J103" si="9">H86</f>
        <v>249.77</v>
      </c>
      <c r="K86" s="89">
        <v>91.05</v>
      </c>
      <c r="L86" s="90" t="s">
        <v>66</v>
      </c>
      <c r="M86" s="74">
        <f t="shared" ref="M86:M149" si="10">K86</f>
        <v>91.05</v>
      </c>
      <c r="N86" s="89">
        <v>77.28</v>
      </c>
      <c r="O86" s="90" t="s">
        <v>66</v>
      </c>
      <c r="P86" s="74">
        <f t="shared" si="6"/>
        <v>77.28</v>
      </c>
    </row>
    <row r="87" spans="2:16">
      <c r="B87" s="89">
        <v>27.5</v>
      </c>
      <c r="C87" s="90" t="s">
        <v>63</v>
      </c>
      <c r="D87" s="118">
        <f t="shared" si="7"/>
        <v>3.9285714285714288E-3</v>
      </c>
      <c r="E87" s="91">
        <v>0.52049999999999996</v>
      </c>
      <c r="F87" s="92">
        <v>0.16239999999999999</v>
      </c>
      <c r="G87" s="88">
        <f t="shared" si="8"/>
        <v>0.68289999999999995</v>
      </c>
      <c r="H87" s="89">
        <v>274.7</v>
      </c>
      <c r="I87" s="90" t="s">
        <v>66</v>
      </c>
      <c r="J87" s="76">
        <f t="shared" si="9"/>
        <v>274.7</v>
      </c>
      <c r="K87" s="89">
        <v>96.94</v>
      </c>
      <c r="L87" s="90" t="s">
        <v>66</v>
      </c>
      <c r="M87" s="74">
        <f t="shared" si="10"/>
        <v>96.94</v>
      </c>
      <c r="N87" s="89">
        <v>83.46</v>
      </c>
      <c r="O87" s="90" t="s">
        <v>66</v>
      </c>
      <c r="P87" s="74">
        <f t="shared" si="6"/>
        <v>83.46</v>
      </c>
    </row>
    <row r="88" spans="2:16">
      <c r="B88" s="89">
        <v>30</v>
      </c>
      <c r="C88" s="90" t="s">
        <v>63</v>
      </c>
      <c r="D88" s="118">
        <f t="shared" si="7"/>
        <v>4.2857142857142859E-3</v>
      </c>
      <c r="E88" s="91">
        <v>0.54879999999999995</v>
      </c>
      <c r="F88" s="92">
        <v>0.15459999999999999</v>
      </c>
      <c r="G88" s="88">
        <f t="shared" si="8"/>
        <v>0.70339999999999991</v>
      </c>
      <c r="H88" s="89">
        <v>299.19</v>
      </c>
      <c r="I88" s="90" t="s">
        <v>66</v>
      </c>
      <c r="J88" s="76">
        <f t="shared" si="9"/>
        <v>299.19</v>
      </c>
      <c r="K88" s="89">
        <v>102.42</v>
      </c>
      <c r="L88" s="90" t="s">
        <v>66</v>
      </c>
      <c r="M88" s="74">
        <f t="shared" si="10"/>
        <v>102.42</v>
      </c>
      <c r="N88" s="89">
        <v>89.39</v>
      </c>
      <c r="O88" s="90" t="s">
        <v>66</v>
      </c>
      <c r="P88" s="74">
        <f t="shared" si="6"/>
        <v>89.39</v>
      </c>
    </row>
    <row r="89" spans="2:16">
      <c r="B89" s="89">
        <v>32.5</v>
      </c>
      <c r="C89" s="90" t="s">
        <v>63</v>
      </c>
      <c r="D89" s="118">
        <f t="shared" si="7"/>
        <v>4.642857142857143E-3</v>
      </c>
      <c r="E89" s="91">
        <v>0.57709999999999995</v>
      </c>
      <c r="F89" s="92">
        <v>0.14760000000000001</v>
      </c>
      <c r="G89" s="88">
        <f t="shared" si="8"/>
        <v>0.7246999999999999</v>
      </c>
      <c r="H89" s="89">
        <v>323.18</v>
      </c>
      <c r="I89" s="90" t="s">
        <v>66</v>
      </c>
      <c r="J89" s="76">
        <f t="shared" si="9"/>
        <v>323.18</v>
      </c>
      <c r="K89" s="89">
        <v>107.53</v>
      </c>
      <c r="L89" s="90" t="s">
        <v>66</v>
      </c>
      <c r="M89" s="74">
        <f t="shared" si="10"/>
        <v>107.53</v>
      </c>
      <c r="N89" s="89">
        <v>95.06</v>
      </c>
      <c r="O89" s="90" t="s">
        <v>66</v>
      </c>
      <c r="P89" s="74">
        <f t="shared" si="6"/>
        <v>95.06</v>
      </c>
    </row>
    <row r="90" spans="2:16">
      <c r="B90" s="89">
        <v>35</v>
      </c>
      <c r="C90" s="90" t="s">
        <v>63</v>
      </c>
      <c r="D90" s="118">
        <f t="shared" si="7"/>
        <v>5.0000000000000001E-3</v>
      </c>
      <c r="E90" s="91">
        <v>0.60519999999999996</v>
      </c>
      <c r="F90" s="92">
        <v>0.14130000000000001</v>
      </c>
      <c r="G90" s="88">
        <f t="shared" si="8"/>
        <v>0.74649999999999994</v>
      </c>
      <c r="H90" s="89">
        <v>346.68</v>
      </c>
      <c r="I90" s="90" t="s">
        <v>66</v>
      </c>
      <c r="J90" s="76">
        <f t="shared" si="9"/>
        <v>346.68</v>
      </c>
      <c r="K90" s="89">
        <v>112.29</v>
      </c>
      <c r="L90" s="90" t="s">
        <v>66</v>
      </c>
      <c r="M90" s="74">
        <f t="shared" si="10"/>
        <v>112.29</v>
      </c>
      <c r="N90" s="89">
        <v>100.48</v>
      </c>
      <c r="O90" s="90" t="s">
        <v>66</v>
      </c>
      <c r="P90" s="74">
        <f t="shared" si="6"/>
        <v>100.48</v>
      </c>
    </row>
    <row r="91" spans="2:16">
      <c r="B91" s="89">
        <v>37.5</v>
      </c>
      <c r="C91" s="90" t="s">
        <v>63</v>
      </c>
      <c r="D91" s="118">
        <f t="shared" si="7"/>
        <v>5.3571428571428572E-3</v>
      </c>
      <c r="E91" s="91">
        <v>0.63290000000000002</v>
      </c>
      <c r="F91" s="92">
        <v>0.13569999999999999</v>
      </c>
      <c r="G91" s="88">
        <f t="shared" si="8"/>
        <v>0.76859999999999995</v>
      </c>
      <c r="H91" s="89">
        <v>369.68</v>
      </c>
      <c r="I91" s="90" t="s">
        <v>66</v>
      </c>
      <c r="J91" s="76">
        <f t="shared" si="9"/>
        <v>369.68</v>
      </c>
      <c r="K91" s="89">
        <v>116.73</v>
      </c>
      <c r="L91" s="90" t="s">
        <v>66</v>
      </c>
      <c r="M91" s="74">
        <f t="shared" si="10"/>
        <v>116.73</v>
      </c>
      <c r="N91" s="89">
        <v>105.65</v>
      </c>
      <c r="O91" s="90" t="s">
        <v>66</v>
      </c>
      <c r="P91" s="74">
        <f t="shared" si="6"/>
        <v>105.65</v>
      </c>
    </row>
    <row r="92" spans="2:16">
      <c r="B92" s="89">
        <v>40</v>
      </c>
      <c r="C92" s="90" t="s">
        <v>63</v>
      </c>
      <c r="D92" s="118">
        <f t="shared" si="7"/>
        <v>5.7142857142857143E-3</v>
      </c>
      <c r="E92" s="91">
        <v>0.66010000000000002</v>
      </c>
      <c r="F92" s="92">
        <v>0.1305</v>
      </c>
      <c r="G92" s="88">
        <f t="shared" si="8"/>
        <v>0.79059999999999997</v>
      </c>
      <c r="H92" s="89">
        <v>392.21</v>
      </c>
      <c r="I92" s="90" t="s">
        <v>66</v>
      </c>
      <c r="J92" s="76">
        <f t="shared" si="9"/>
        <v>392.21</v>
      </c>
      <c r="K92" s="89">
        <v>120.89</v>
      </c>
      <c r="L92" s="90" t="s">
        <v>66</v>
      </c>
      <c r="M92" s="74">
        <f t="shared" si="10"/>
        <v>120.89</v>
      </c>
      <c r="N92" s="89">
        <v>110.59</v>
      </c>
      <c r="O92" s="90" t="s">
        <v>66</v>
      </c>
      <c r="P92" s="74">
        <f t="shared" ref="P92:P156" si="11">N92</f>
        <v>110.59</v>
      </c>
    </row>
    <row r="93" spans="2:16">
      <c r="B93" s="89">
        <v>45</v>
      </c>
      <c r="C93" s="90" t="s">
        <v>63</v>
      </c>
      <c r="D93" s="118">
        <f t="shared" si="7"/>
        <v>6.4285714285714285E-3</v>
      </c>
      <c r="E93" s="91">
        <v>0.71250000000000002</v>
      </c>
      <c r="F93" s="92">
        <v>0.12139999999999999</v>
      </c>
      <c r="G93" s="88">
        <f t="shared" si="8"/>
        <v>0.83389999999999997</v>
      </c>
      <c r="H93" s="89">
        <v>435.91</v>
      </c>
      <c r="I93" s="90" t="s">
        <v>66</v>
      </c>
      <c r="J93" s="76">
        <f t="shared" si="9"/>
        <v>435.91</v>
      </c>
      <c r="K93" s="89">
        <v>128.47999999999999</v>
      </c>
      <c r="L93" s="90" t="s">
        <v>66</v>
      </c>
      <c r="M93" s="74">
        <f t="shared" si="10"/>
        <v>128.47999999999999</v>
      </c>
      <c r="N93" s="89">
        <v>119.84</v>
      </c>
      <c r="O93" s="90" t="s">
        <v>66</v>
      </c>
      <c r="P93" s="74">
        <f t="shared" si="11"/>
        <v>119.84</v>
      </c>
    </row>
    <row r="94" spans="2:16">
      <c r="B94" s="89">
        <v>50</v>
      </c>
      <c r="C94" s="90" t="s">
        <v>63</v>
      </c>
      <c r="D94" s="118">
        <f t="shared" si="7"/>
        <v>7.1428571428571435E-3</v>
      </c>
      <c r="E94" s="91">
        <v>0.7621</v>
      </c>
      <c r="F94" s="92">
        <v>0.11360000000000001</v>
      </c>
      <c r="G94" s="88">
        <f t="shared" si="8"/>
        <v>0.87570000000000003</v>
      </c>
      <c r="H94" s="89">
        <v>477.94</v>
      </c>
      <c r="I94" s="90" t="s">
        <v>66</v>
      </c>
      <c r="J94" s="76">
        <f t="shared" si="9"/>
        <v>477.94</v>
      </c>
      <c r="K94" s="89">
        <v>135.21</v>
      </c>
      <c r="L94" s="90" t="s">
        <v>66</v>
      </c>
      <c r="M94" s="74">
        <f t="shared" si="10"/>
        <v>135.21</v>
      </c>
      <c r="N94" s="89">
        <v>128.32</v>
      </c>
      <c r="O94" s="90" t="s">
        <v>66</v>
      </c>
      <c r="P94" s="74">
        <f t="shared" si="11"/>
        <v>128.32</v>
      </c>
    </row>
    <row r="95" spans="2:16">
      <c r="B95" s="89">
        <v>55</v>
      </c>
      <c r="C95" s="90" t="s">
        <v>63</v>
      </c>
      <c r="D95" s="118">
        <f t="shared" si="7"/>
        <v>7.8571428571428577E-3</v>
      </c>
      <c r="E95" s="91">
        <v>0.80859999999999999</v>
      </c>
      <c r="F95" s="92">
        <v>0.107</v>
      </c>
      <c r="G95" s="88">
        <f t="shared" si="8"/>
        <v>0.91559999999999997</v>
      </c>
      <c r="H95" s="89">
        <v>518.49</v>
      </c>
      <c r="I95" s="90" t="s">
        <v>66</v>
      </c>
      <c r="J95" s="76">
        <f t="shared" si="9"/>
        <v>518.49</v>
      </c>
      <c r="K95" s="89">
        <v>141.24</v>
      </c>
      <c r="L95" s="90" t="s">
        <v>66</v>
      </c>
      <c r="M95" s="74">
        <f t="shared" si="10"/>
        <v>141.24</v>
      </c>
      <c r="N95" s="89">
        <v>136.12</v>
      </c>
      <c r="O95" s="90" t="s">
        <v>66</v>
      </c>
      <c r="P95" s="74">
        <f t="shared" si="11"/>
        <v>136.12</v>
      </c>
    </row>
    <row r="96" spans="2:16">
      <c r="B96" s="89">
        <v>60</v>
      </c>
      <c r="C96" s="90" t="s">
        <v>63</v>
      </c>
      <c r="D96" s="118">
        <f t="shared" si="7"/>
        <v>8.5714285714285719E-3</v>
      </c>
      <c r="E96" s="91">
        <v>0.85219999999999996</v>
      </c>
      <c r="F96" s="92">
        <v>0.1011</v>
      </c>
      <c r="G96" s="88">
        <f t="shared" si="8"/>
        <v>0.95329999999999993</v>
      </c>
      <c r="H96" s="89">
        <v>557.72</v>
      </c>
      <c r="I96" s="90" t="s">
        <v>66</v>
      </c>
      <c r="J96" s="76">
        <f t="shared" si="9"/>
        <v>557.72</v>
      </c>
      <c r="K96" s="89">
        <v>146.66999999999999</v>
      </c>
      <c r="L96" s="90" t="s">
        <v>66</v>
      </c>
      <c r="M96" s="74">
        <f t="shared" si="10"/>
        <v>146.66999999999999</v>
      </c>
      <c r="N96" s="89">
        <v>143.34</v>
      </c>
      <c r="O96" s="90" t="s">
        <v>66</v>
      </c>
      <c r="P96" s="74">
        <f t="shared" si="11"/>
        <v>143.34</v>
      </c>
    </row>
    <row r="97" spans="2:16">
      <c r="B97" s="89">
        <v>65</v>
      </c>
      <c r="C97" s="90" t="s">
        <v>63</v>
      </c>
      <c r="D97" s="118">
        <f t="shared" si="7"/>
        <v>9.285714285714286E-3</v>
      </c>
      <c r="E97" s="91">
        <v>0.89290000000000003</v>
      </c>
      <c r="F97" s="92">
        <v>9.5949999999999994E-2</v>
      </c>
      <c r="G97" s="88">
        <f t="shared" si="8"/>
        <v>0.98885000000000001</v>
      </c>
      <c r="H97" s="89">
        <v>595.79</v>
      </c>
      <c r="I97" s="90" t="s">
        <v>66</v>
      </c>
      <c r="J97" s="76">
        <f t="shared" si="9"/>
        <v>595.79</v>
      </c>
      <c r="K97" s="89">
        <v>151.61000000000001</v>
      </c>
      <c r="L97" s="90" t="s">
        <v>66</v>
      </c>
      <c r="M97" s="74">
        <f t="shared" si="10"/>
        <v>151.61000000000001</v>
      </c>
      <c r="N97" s="89">
        <v>150.05000000000001</v>
      </c>
      <c r="O97" s="90" t="s">
        <v>66</v>
      </c>
      <c r="P97" s="74">
        <f t="shared" si="11"/>
        <v>150.05000000000001</v>
      </c>
    </row>
    <row r="98" spans="2:16">
      <c r="B98" s="89">
        <v>70</v>
      </c>
      <c r="C98" s="90" t="s">
        <v>63</v>
      </c>
      <c r="D98" s="118">
        <f t="shared" si="7"/>
        <v>0.01</v>
      </c>
      <c r="E98" s="91">
        <v>0.93100000000000005</v>
      </c>
      <c r="F98" s="92">
        <v>9.1359999999999997E-2</v>
      </c>
      <c r="G98" s="88">
        <f t="shared" si="8"/>
        <v>1.0223599999999999</v>
      </c>
      <c r="H98" s="89">
        <v>632.80999999999995</v>
      </c>
      <c r="I98" s="90" t="s">
        <v>66</v>
      </c>
      <c r="J98" s="76">
        <f t="shared" si="9"/>
        <v>632.80999999999995</v>
      </c>
      <c r="K98" s="89">
        <v>156.13</v>
      </c>
      <c r="L98" s="90" t="s">
        <v>66</v>
      </c>
      <c r="M98" s="74">
        <f t="shared" si="10"/>
        <v>156.13</v>
      </c>
      <c r="N98" s="89">
        <v>156.32</v>
      </c>
      <c r="O98" s="90" t="s">
        <v>66</v>
      </c>
      <c r="P98" s="74">
        <f t="shared" si="11"/>
        <v>156.32</v>
      </c>
    </row>
    <row r="99" spans="2:16">
      <c r="B99" s="89">
        <v>80</v>
      </c>
      <c r="C99" s="90" t="s">
        <v>63</v>
      </c>
      <c r="D99" s="118">
        <f t="shared" si="7"/>
        <v>1.1428571428571429E-2</v>
      </c>
      <c r="E99" s="91">
        <v>1</v>
      </c>
      <c r="F99" s="92">
        <v>8.3519999999999997E-2</v>
      </c>
      <c r="G99" s="88">
        <f t="shared" si="8"/>
        <v>1.08352</v>
      </c>
      <c r="H99" s="89">
        <v>704.21</v>
      </c>
      <c r="I99" s="90" t="s">
        <v>66</v>
      </c>
      <c r="J99" s="76">
        <f t="shared" si="9"/>
        <v>704.21</v>
      </c>
      <c r="K99" s="89">
        <v>164.26</v>
      </c>
      <c r="L99" s="90" t="s">
        <v>66</v>
      </c>
      <c r="M99" s="74">
        <f t="shared" si="10"/>
        <v>164.26</v>
      </c>
      <c r="N99" s="89">
        <v>167.74</v>
      </c>
      <c r="O99" s="90" t="s">
        <v>66</v>
      </c>
      <c r="P99" s="74">
        <f t="shared" si="11"/>
        <v>167.74</v>
      </c>
    </row>
    <row r="100" spans="2:16">
      <c r="B100" s="89">
        <v>90</v>
      </c>
      <c r="C100" s="90" t="s">
        <v>63</v>
      </c>
      <c r="D100" s="118">
        <f t="shared" si="7"/>
        <v>1.2857142857142857E-2</v>
      </c>
      <c r="E100" s="91">
        <v>1.0609999999999999</v>
      </c>
      <c r="F100" s="92">
        <v>7.707E-2</v>
      </c>
      <c r="G100" s="88">
        <f t="shared" si="8"/>
        <v>1.1380699999999999</v>
      </c>
      <c r="H100" s="89">
        <v>772.59</v>
      </c>
      <c r="I100" s="90" t="s">
        <v>66</v>
      </c>
      <c r="J100" s="76">
        <f t="shared" si="9"/>
        <v>772.59</v>
      </c>
      <c r="K100" s="89">
        <v>171.28</v>
      </c>
      <c r="L100" s="90" t="s">
        <v>66</v>
      </c>
      <c r="M100" s="74">
        <f t="shared" si="10"/>
        <v>171.28</v>
      </c>
      <c r="N100" s="89">
        <v>177.93</v>
      </c>
      <c r="O100" s="90" t="s">
        <v>66</v>
      </c>
      <c r="P100" s="74">
        <f t="shared" si="11"/>
        <v>177.93</v>
      </c>
    </row>
    <row r="101" spans="2:16">
      <c r="B101" s="89">
        <v>100</v>
      </c>
      <c r="C101" s="90" t="s">
        <v>63</v>
      </c>
      <c r="D101" s="118">
        <f t="shared" si="7"/>
        <v>1.4285714285714287E-2</v>
      </c>
      <c r="E101" s="91">
        <v>1.1160000000000001</v>
      </c>
      <c r="F101" s="92">
        <v>7.1650000000000005E-2</v>
      </c>
      <c r="G101" s="88">
        <f t="shared" si="8"/>
        <v>1.1876500000000001</v>
      </c>
      <c r="H101" s="89">
        <v>838.47</v>
      </c>
      <c r="I101" s="90" t="s">
        <v>66</v>
      </c>
      <c r="J101" s="76">
        <f t="shared" si="9"/>
        <v>838.47</v>
      </c>
      <c r="K101" s="89">
        <v>177.47</v>
      </c>
      <c r="L101" s="90" t="s">
        <v>66</v>
      </c>
      <c r="M101" s="74">
        <f t="shared" si="10"/>
        <v>177.47</v>
      </c>
      <c r="N101" s="89">
        <v>187.15</v>
      </c>
      <c r="O101" s="90" t="s">
        <v>66</v>
      </c>
      <c r="P101" s="74">
        <f t="shared" si="11"/>
        <v>187.15</v>
      </c>
    </row>
    <row r="102" spans="2:16">
      <c r="B102" s="89">
        <v>110</v>
      </c>
      <c r="C102" s="90" t="s">
        <v>63</v>
      </c>
      <c r="D102" s="118">
        <f t="shared" si="7"/>
        <v>1.5714285714285715E-2</v>
      </c>
      <c r="E102" s="91">
        <v>1.165</v>
      </c>
      <c r="F102" s="92">
        <v>6.7019999999999996E-2</v>
      </c>
      <c r="G102" s="88">
        <f t="shared" si="8"/>
        <v>1.2320200000000001</v>
      </c>
      <c r="H102" s="89">
        <v>902.26</v>
      </c>
      <c r="I102" s="90" t="s">
        <v>66</v>
      </c>
      <c r="J102" s="76">
        <f t="shared" si="9"/>
        <v>902.26</v>
      </c>
      <c r="K102" s="89">
        <v>182.98</v>
      </c>
      <c r="L102" s="90" t="s">
        <v>66</v>
      </c>
      <c r="M102" s="74">
        <f t="shared" si="10"/>
        <v>182.98</v>
      </c>
      <c r="N102" s="89">
        <v>195.57</v>
      </c>
      <c r="O102" s="90" t="s">
        <v>66</v>
      </c>
      <c r="P102" s="74">
        <f t="shared" si="11"/>
        <v>195.57</v>
      </c>
    </row>
    <row r="103" spans="2:16">
      <c r="B103" s="89">
        <v>120</v>
      </c>
      <c r="C103" s="90" t="s">
        <v>63</v>
      </c>
      <c r="D103" s="118">
        <f t="shared" si="7"/>
        <v>1.7142857142857144E-2</v>
      </c>
      <c r="E103" s="91">
        <v>1.21</v>
      </c>
      <c r="F103" s="92">
        <v>6.3020000000000007E-2</v>
      </c>
      <c r="G103" s="88">
        <f t="shared" si="8"/>
        <v>1.27302</v>
      </c>
      <c r="H103" s="89">
        <v>964.24</v>
      </c>
      <c r="I103" s="90" t="s">
        <v>66</v>
      </c>
      <c r="J103" s="76">
        <f t="shared" si="9"/>
        <v>964.24</v>
      </c>
      <c r="K103" s="89">
        <v>187.95</v>
      </c>
      <c r="L103" s="90" t="s">
        <v>66</v>
      </c>
      <c r="M103" s="74">
        <f t="shared" si="10"/>
        <v>187.95</v>
      </c>
      <c r="N103" s="89">
        <v>203.33</v>
      </c>
      <c r="O103" s="90" t="s">
        <v>66</v>
      </c>
      <c r="P103" s="74">
        <f t="shared" si="11"/>
        <v>203.33</v>
      </c>
    </row>
    <row r="104" spans="2:16">
      <c r="B104" s="89">
        <v>130</v>
      </c>
      <c r="C104" s="90" t="s">
        <v>63</v>
      </c>
      <c r="D104" s="118">
        <f t="shared" si="7"/>
        <v>1.8571428571428572E-2</v>
      </c>
      <c r="E104" s="91">
        <v>1.252</v>
      </c>
      <c r="F104" s="92">
        <v>5.9520000000000003E-2</v>
      </c>
      <c r="G104" s="88">
        <f t="shared" si="8"/>
        <v>1.31152</v>
      </c>
      <c r="H104" s="89">
        <v>1.02</v>
      </c>
      <c r="I104" s="93" t="s">
        <v>12</v>
      </c>
      <c r="J104" s="98">
        <f t="shared" ref="J100:J105" si="12">H104*1000</f>
        <v>1020</v>
      </c>
      <c r="K104" s="89">
        <v>192.47</v>
      </c>
      <c r="L104" s="90" t="s">
        <v>66</v>
      </c>
      <c r="M104" s="74">
        <f t="shared" si="10"/>
        <v>192.47</v>
      </c>
      <c r="N104" s="89">
        <v>210.53</v>
      </c>
      <c r="O104" s="90" t="s">
        <v>66</v>
      </c>
      <c r="P104" s="74">
        <f t="shared" si="11"/>
        <v>210.53</v>
      </c>
    </row>
    <row r="105" spans="2:16">
      <c r="B105" s="89">
        <v>140</v>
      </c>
      <c r="C105" s="90" t="s">
        <v>63</v>
      </c>
      <c r="D105" s="118">
        <f t="shared" si="7"/>
        <v>0.02</v>
      </c>
      <c r="E105" s="91">
        <v>1.29</v>
      </c>
      <c r="F105" s="92">
        <v>5.6430000000000001E-2</v>
      </c>
      <c r="G105" s="88">
        <f t="shared" si="8"/>
        <v>1.34643</v>
      </c>
      <c r="H105" s="89">
        <v>1.08</v>
      </c>
      <c r="I105" s="90" t="s">
        <v>12</v>
      </c>
      <c r="J105" s="98">
        <f t="shared" si="12"/>
        <v>1080</v>
      </c>
      <c r="K105" s="89">
        <v>196.61</v>
      </c>
      <c r="L105" s="90" t="s">
        <v>66</v>
      </c>
      <c r="M105" s="74">
        <f t="shared" si="10"/>
        <v>196.61</v>
      </c>
      <c r="N105" s="89">
        <v>217.24</v>
      </c>
      <c r="O105" s="90" t="s">
        <v>66</v>
      </c>
      <c r="P105" s="74">
        <f t="shared" si="11"/>
        <v>217.24</v>
      </c>
    </row>
    <row r="106" spans="2:16">
      <c r="B106" s="89">
        <v>150</v>
      </c>
      <c r="C106" s="90" t="s">
        <v>63</v>
      </c>
      <c r="D106" s="118">
        <f t="shared" si="7"/>
        <v>2.1428571428571429E-2</v>
      </c>
      <c r="E106" s="91">
        <v>1.327</v>
      </c>
      <c r="F106" s="92">
        <v>5.3679999999999999E-2</v>
      </c>
      <c r="G106" s="88">
        <f t="shared" si="8"/>
        <v>1.3806799999999999</v>
      </c>
      <c r="H106" s="89">
        <v>1.1399999999999999</v>
      </c>
      <c r="I106" s="90" t="s">
        <v>12</v>
      </c>
      <c r="J106" s="98">
        <f t="shared" ref="J106:J169" si="13">H106*1000</f>
        <v>1140</v>
      </c>
      <c r="K106" s="89">
        <v>200.43</v>
      </c>
      <c r="L106" s="90" t="s">
        <v>66</v>
      </c>
      <c r="M106" s="74">
        <f t="shared" si="10"/>
        <v>200.43</v>
      </c>
      <c r="N106" s="89">
        <v>223.54</v>
      </c>
      <c r="O106" s="90" t="s">
        <v>66</v>
      </c>
      <c r="P106" s="74">
        <f t="shared" si="11"/>
        <v>223.54</v>
      </c>
    </row>
    <row r="107" spans="2:16">
      <c r="B107" s="89">
        <v>160</v>
      </c>
      <c r="C107" s="90" t="s">
        <v>63</v>
      </c>
      <c r="D107" s="74">
        <f t="shared" si="7"/>
        <v>2.2857142857142857E-2</v>
      </c>
      <c r="E107" s="91">
        <v>1.361</v>
      </c>
      <c r="F107" s="92">
        <v>5.1220000000000002E-2</v>
      </c>
      <c r="G107" s="88">
        <f t="shared" si="8"/>
        <v>1.41222</v>
      </c>
      <c r="H107" s="89">
        <v>1.2</v>
      </c>
      <c r="I107" s="90" t="s">
        <v>12</v>
      </c>
      <c r="J107" s="98">
        <f t="shared" si="13"/>
        <v>1200</v>
      </c>
      <c r="K107" s="89">
        <v>203.97</v>
      </c>
      <c r="L107" s="90" t="s">
        <v>66</v>
      </c>
      <c r="M107" s="74">
        <f t="shared" si="10"/>
        <v>203.97</v>
      </c>
      <c r="N107" s="89">
        <v>229.47</v>
      </c>
      <c r="O107" s="90" t="s">
        <v>66</v>
      </c>
      <c r="P107" s="74">
        <f t="shared" si="11"/>
        <v>229.47</v>
      </c>
    </row>
    <row r="108" spans="2:16">
      <c r="B108" s="89">
        <v>170</v>
      </c>
      <c r="C108" s="90" t="s">
        <v>63</v>
      </c>
      <c r="D108" s="74">
        <f t="shared" si="7"/>
        <v>2.4285714285714289E-2</v>
      </c>
      <c r="E108" s="91">
        <v>1.3939999999999999</v>
      </c>
      <c r="F108" s="92">
        <v>4.8989999999999999E-2</v>
      </c>
      <c r="G108" s="88">
        <f t="shared" si="8"/>
        <v>1.44299</v>
      </c>
      <c r="H108" s="89">
        <v>1.25</v>
      </c>
      <c r="I108" s="90" t="s">
        <v>12</v>
      </c>
      <c r="J108" s="98">
        <f t="shared" si="13"/>
        <v>1250</v>
      </c>
      <c r="K108" s="89">
        <v>207.26</v>
      </c>
      <c r="L108" s="90" t="s">
        <v>66</v>
      </c>
      <c r="M108" s="74">
        <f t="shared" si="10"/>
        <v>207.26</v>
      </c>
      <c r="N108" s="89">
        <v>235.08</v>
      </c>
      <c r="O108" s="90" t="s">
        <v>66</v>
      </c>
      <c r="P108" s="74">
        <f t="shared" si="11"/>
        <v>235.08</v>
      </c>
    </row>
    <row r="109" spans="2:16">
      <c r="B109" s="89">
        <v>180</v>
      </c>
      <c r="C109" s="90" t="s">
        <v>63</v>
      </c>
      <c r="D109" s="74">
        <f t="shared" si="7"/>
        <v>2.5714285714285714E-2</v>
      </c>
      <c r="E109" s="91">
        <v>1.4259999999999999</v>
      </c>
      <c r="F109" s="92">
        <v>4.6969999999999998E-2</v>
      </c>
      <c r="G109" s="88">
        <f t="shared" si="8"/>
        <v>1.4729699999999999</v>
      </c>
      <c r="H109" s="89">
        <v>1.31</v>
      </c>
      <c r="I109" s="90" t="s">
        <v>12</v>
      </c>
      <c r="J109" s="98">
        <f t="shared" si="13"/>
        <v>1310</v>
      </c>
      <c r="K109" s="89">
        <v>210.35</v>
      </c>
      <c r="L109" s="90" t="s">
        <v>66</v>
      </c>
      <c r="M109" s="74">
        <f t="shared" si="10"/>
        <v>210.35</v>
      </c>
      <c r="N109" s="89">
        <v>240.39</v>
      </c>
      <c r="O109" s="90" t="s">
        <v>66</v>
      </c>
      <c r="P109" s="74">
        <f t="shared" si="11"/>
        <v>240.39</v>
      </c>
    </row>
    <row r="110" spans="2:16">
      <c r="B110" s="89">
        <v>200</v>
      </c>
      <c r="C110" s="90" t="s">
        <v>63</v>
      </c>
      <c r="D110" s="74">
        <f t="shared" si="7"/>
        <v>2.8571428571428574E-2</v>
      </c>
      <c r="E110" s="91">
        <v>1.4870000000000001</v>
      </c>
      <c r="F110" s="92">
        <v>4.3439999999999999E-2</v>
      </c>
      <c r="G110" s="88">
        <f t="shared" si="8"/>
        <v>1.53044</v>
      </c>
      <c r="H110" s="89">
        <v>1.41</v>
      </c>
      <c r="I110" s="90" t="s">
        <v>12</v>
      </c>
      <c r="J110" s="98">
        <f t="shared" si="13"/>
        <v>1410</v>
      </c>
      <c r="K110" s="89">
        <v>216.19</v>
      </c>
      <c r="L110" s="90" t="s">
        <v>66</v>
      </c>
      <c r="M110" s="74">
        <f t="shared" si="10"/>
        <v>216.19</v>
      </c>
      <c r="N110" s="89">
        <v>250.26</v>
      </c>
      <c r="O110" s="90" t="s">
        <v>66</v>
      </c>
      <c r="P110" s="74">
        <f t="shared" si="11"/>
        <v>250.26</v>
      </c>
    </row>
    <row r="111" spans="2:16">
      <c r="B111" s="89">
        <v>225</v>
      </c>
      <c r="C111" s="90" t="s">
        <v>63</v>
      </c>
      <c r="D111" s="74">
        <f t="shared" si="7"/>
        <v>3.2142857142857147E-2</v>
      </c>
      <c r="E111" s="91">
        <v>1.5589999999999999</v>
      </c>
      <c r="F111" s="92">
        <v>3.977E-2</v>
      </c>
      <c r="G111" s="88">
        <f t="shared" si="8"/>
        <v>1.59877</v>
      </c>
      <c r="H111" s="89">
        <v>1.54</v>
      </c>
      <c r="I111" s="90" t="s">
        <v>12</v>
      </c>
      <c r="J111" s="98">
        <f t="shared" si="13"/>
        <v>1540</v>
      </c>
      <c r="K111" s="89">
        <v>222.73</v>
      </c>
      <c r="L111" s="90" t="s">
        <v>66</v>
      </c>
      <c r="M111" s="74">
        <f t="shared" si="10"/>
        <v>222.73</v>
      </c>
      <c r="N111" s="89">
        <v>261.38</v>
      </c>
      <c r="O111" s="90" t="s">
        <v>66</v>
      </c>
      <c r="P111" s="74">
        <f t="shared" si="11"/>
        <v>261.38</v>
      </c>
    </row>
    <row r="112" spans="2:16">
      <c r="B112" s="89">
        <v>250</v>
      </c>
      <c r="C112" s="90" t="s">
        <v>63</v>
      </c>
      <c r="D112" s="74">
        <f t="shared" si="7"/>
        <v>3.5714285714285712E-2</v>
      </c>
      <c r="E112" s="91">
        <v>1.63</v>
      </c>
      <c r="F112" s="92">
        <v>3.6729999999999999E-2</v>
      </c>
      <c r="G112" s="88">
        <f t="shared" si="8"/>
        <v>1.6667299999999998</v>
      </c>
      <c r="H112" s="89">
        <v>1.66</v>
      </c>
      <c r="I112" s="90" t="s">
        <v>12</v>
      </c>
      <c r="J112" s="98">
        <f t="shared" si="13"/>
        <v>1660</v>
      </c>
      <c r="K112" s="89">
        <v>228.46</v>
      </c>
      <c r="L112" s="90" t="s">
        <v>66</v>
      </c>
      <c r="M112" s="74">
        <f t="shared" si="10"/>
        <v>228.46</v>
      </c>
      <c r="N112" s="89">
        <v>271.39</v>
      </c>
      <c r="O112" s="90" t="s">
        <v>66</v>
      </c>
      <c r="P112" s="74">
        <f t="shared" si="11"/>
        <v>271.39</v>
      </c>
    </row>
    <row r="113" spans="1:16">
      <c r="B113" s="89">
        <v>275</v>
      </c>
      <c r="C113" s="90" t="s">
        <v>63</v>
      </c>
      <c r="D113" s="74">
        <f t="shared" si="7"/>
        <v>3.9285714285714292E-2</v>
      </c>
      <c r="E113" s="91">
        <v>1.6990000000000001</v>
      </c>
      <c r="F113" s="92">
        <v>3.4160000000000003E-2</v>
      </c>
      <c r="G113" s="88">
        <f t="shared" si="8"/>
        <v>1.73316</v>
      </c>
      <c r="H113" s="89">
        <v>1.78</v>
      </c>
      <c r="I113" s="90" t="s">
        <v>12</v>
      </c>
      <c r="J113" s="98">
        <f t="shared" si="13"/>
        <v>1780</v>
      </c>
      <c r="K113" s="89">
        <v>233.53</v>
      </c>
      <c r="L113" s="90" t="s">
        <v>66</v>
      </c>
      <c r="M113" s="74">
        <f t="shared" si="10"/>
        <v>233.53</v>
      </c>
      <c r="N113" s="89">
        <v>280.45999999999998</v>
      </c>
      <c r="O113" s="90" t="s">
        <v>66</v>
      </c>
      <c r="P113" s="74">
        <f t="shared" si="11"/>
        <v>280.45999999999998</v>
      </c>
    </row>
    <row r="114" spans="1:16">
      <c r="B114" s="89">
        <v>300</v>
      </c>
      <c r="C114" s="90" t="s">
        <v>63</v>
      </c>
      <c r="D114" s="74">
        <f t="shared" ref="D114:D126" si="14">B114/1000/$C$5</f>
        <v>4.2857142857142858E-2</v>
      </c>
      <c r="E114" s="91">
        <v>1.7669999999999999</v>
      </c>
      <c r="F114" s="92">
        <v>3.1960000000000002E-2</v>
      </c>
      <c r="G114" s="88">
        <f t="shared" si="8"/>
        <v>1.7989599999999999</v>
      </c>
      <c r="H114" s="89">
        <v>1.9</v>
      </c>
      <c r="I114" s="90" t="s">
        <v>12</v>
      </c>
      <c r="J114" s="98">
        <f t="shared" si="13"/>
        <v>1900</v>
      </c>
      <c r="K114" s="89">
        <v>238.06</v>
      </c>
      <c r="L114" s="90" t="s">
        <v>66</v>
      </c>
      <c r="M114" s="74">
        <f t="shared" si="10"/>
        <v>238.06</v>
      </c>
      <c r="N114" s="89">
        <v>288.74</v>
      </c>
      <c r="O114" s="90" t="s">
        <v>66</v>
      </c>
      <c r="P114" s="74">
        <f t="shared" si="11"/>
        <v>288.74</v>
      </c>
    </row>
    <row r="115" spans="1:16">
      <c r="B115" s="89">
        <v>325</v>
      </c>
      <c r="C115" s="90" t="s">
        <v>63</v>
      </c>
      <c r="D115" s="74">
        <f t="shared" si="14"/>
        <v>4.642857142857143E-2</v>
      </c>
      <c r="E115" s="91">
        <v>1.8360000000000001</v>
      </c>
      <c r="F115" s="92">
        <v>3.005E-2</v>
      </c>
      <c r="G115" s="88">
        <f t="shared" si="8"/>
        <v>1.86605</v>
      </c>
      <c r="H115" s="89">
        <v>2.0099999999999998</v>
      </c>
      <c r="I115" s="90" t="s">
        <v>12</v>
      </c>
      <c r="J115" s="98">
        <f t="shared" si="13"/>
        <v>2009.9999999999998</v>
      </c>
      <c r="K115" s="89">
        <v>242.11</v>
      </c>
      <c r="L115" s="90" t="s">
        <v>66</v>
      </c>
      <c r="M115" s="74">
        <f t="shared" si="10"/>
        <v>242.11</v>
      </c>
      <c r="N115" s="89">
        <v>296.33999999999997</v>
      </c>
      <c r="O115" s="90" t="s">
        <v>66</v>
      </c>
      <c r="P115" s="74">
        <f t="shared" si="11"/>
        <v>296.33999999999997</v>
      </c>
    </row>
    <row r="116" spans="1:16">
      <c r="B116" s="89">
        <v>350</v>
      </c>
      <c r="C116" s="90" t="s">
        <v>63</v>
      </c>
      <c r="D116" s="74">
        <f t="shared" si="14"/>
        <v>4.9999999999999996E-2</v>
      </c>
      <c r="E116" s="91">
        <v>1.9039999999999999</v>
      </c>
      <c r="F116" s="92">
        <v>2.8369999999999999E-2</v>
      </c>
      <c r="G116" s="88">
        <f t="shared" si="8"/>
        <v>1.9323699999999999</v>
      </c>
      <c r="H116" s="89">
        <v>2.12</v>
      </c>
      <c r="I116" s="90" t="s">
        <v>12</v>
      </c>
      <c r="J116" s="98">
        <f t="shared" si="13"/>
        <v>2120</v>
      </c>
      <c r="K116" s="89">
        <v>245.77</v>
      </c>
      <c r="L116" s="90" t="s">
        <v>66</v>
      </c>
      <c r="M116" s="74">
        <f t="shared" si="10"/>
        <v>245.77</v>
      </c>
      <c r="N116" s="89">
        <v>303.33</v>
      </c>
      <c r="O116" s="90" t="s">
        <v>66</v>
      </c>
      <c r="P116" s="74">
        <f t="shared" si="11"/>
        <v>303.33</v>
      </c>
    </row>
    <row r="117" spans="1:16">
      <c r="B117" s="89">
        <v>375</v>
      </c>
      <c r="C117" s="90" t="s">
        <v>63</v>
      </c>
      <c r="D117" s="74">
        <f t="shared" si="14"/>
        <v>5.3571428571428568E-2</v>
      </c>
      <c r="E117" s="91">
        <v>1.9730000000000001</v>
      </c>
      <c r="F117" s="92">
        <v>2.6890000000000001E-2</v>
      </c>
      <c r="G117" s="88">
        <f t="shared" si="8"/>
        <v>1.9998900000000002</v>
      </c>
      <c r="H117" s="89">
        <v>2.2200000000000002</v>
      </c>
      <c r="I117" s="90" t="s">
        <v>12</v>
      </c>
      <c r="J117" s="98">
        <f t="shared" si="13"/>
        <v>2220</v>
      </c>
      <c r="K117" s="89">
        <v>249.09</v>
      </c>
      <c r="L117" s="90" t="s">
        <v>66</v>
      </c>
      <c r="M117" s="74">
        <f t="shared" si="10"/>
        <v>249.09</v>
      </c>
      <c r="N117" s="89">
        <v>309.8</v>
      </c>
      <c r="O117" s="90" t="s">
        <v>66</v>
      </c>
      <c r="P117" s="74">
        <f t="shared" si="11"/>
        <v>309.8</v>
      </c>
    </row>
    <row r="118" spans="1:16">
      <c r="B118" s="89">
        <v>400</v>
      </c>
      <c r="C118" s="90" t="s">
        <v>63</v>
      </c>
      <c r="D118" s="74">
        <f t="shared" si="14"/>
        <v>5.7142857142857148E-2</v>
      </c>
      <c r="E118" s="91">
        <v>2.0419999999999998</v>
      </c>
      <c r="F118" s="92">
        <v>2.5569999999999999E-2</v>
      </c>
      <c r="G118" s="88">
        <f t="shared" si="8"/>
        <v>2.0675699999999999</v>
      </c>
      <c r="H118" s="89">
        <v>2.3199999999999998</v>
      </c>
      <c r="I118" s="90" t="s">
        <v>12</v>
      </c>
      <c r="J118" s="98">
        <f t="shared" si="13"/>
        <v>2320</v>
      </c>
      <c r="K118" s="89">
        <v>252.12</v>
      </c>
      <c r="L118" s="90" t="s">
        <v>66</v>
      </c>
      <c r="M118" s="74">
        <f t="shared" si="10"/>
        <v>252.12</v>
      </c>
      <c r="N118" s="89">
        <v>315.8</v>
      </c>
      <c r="O118" s="90" t="s">
        <v>66</v>
      </c>
      <c r="P118" s="74">
        <f t="shared" si="11"/>
        <v>315.8</v>
      </c>
    </row>
    <row r="119" spans="1:16">
      <c r="B119" s="89">
        <v>450</v>
      </c>
      <c r="C119" s="90" t="s">
        <v>63</v>
      </c>
      <c r="D119" s="74">
        <f t="shared" si="14"/>
        <v>6.4285714285714293E-2</v>
      </c>
      <c r="E119" s="91">
        <v>2.1800000000000002</v>
      </c>
      <c r="F119" s="92">
        <v>2.3310000000000001E-2</v>
      </c>
      <c r="G119" s="88">
        <f t="shared" si="8"/>
        <v>2.2033100000000001</v>
      </c>
      <c r="H119" s="89">
        <v>2.5099999999999998</v>
      </c>
      <c r="I119" s="90" t="s">
        <v>12</v>
      </c>
      <c r="J119" s="98">
        <f t="shared" si="13"/>
        <v>2510</v>
      </c>
      <c r="K119" s="89">
        <v>258.08999999999997</v>
      </c>
      <c r="L119" s="90" t="s">
        <v>66</v>
      </c>
      <c r="M119" s="74">
        <f t="shared" si="10"/>
        <v>258.08999999999997</v>
      </c>
      <c r="N119" s="89">
        <v>326.57</v>
      </c>
      <c r="O119" s="90" t="s">
        <v>66</v>
      </c>
      <c r="P119" s="74">
        <f t="shared" si="11"/>
        <v>326.57</v>
      </c>
    </row>
    <row r="120" spans="1:16">
      <c r="B120" s="89">
        <v>500</v>
      </c>
      <c r="C120" s="90" t="s">
        <v>63</v>
      </c>
      <c r="D120" s="74">
        <f t="shared" si="14"/>
        <v>7.1428571428571425E-2</v>
      </c>
      <c r="E120" s="91">
        <v>2.3180000000000001</v>
      </c>
      <c r="F120" s="92">
        <v>2.145E-2</v>
      </c>
      <c r="G120" s="88">
        <f t="shared" si="8"/>
        <v>2.3394500000000003</v>
      </c>
      <c r="H120" s="89">
        <v>2.69</v>
      </c>
      <c r="I120" s="90" t="s">
        <v>12</v>
      </c>
      <c r="J120" s="98">
        <f t="shared" si="13"/>
        <v>2690</v>
      </c>
      <c r="K120" s="89">
        <v>263.16000000000003</v>
      </c>
      <c r="L120" s="90" t="s">
        <v>66</v>
      </c>
      <c r="M120" s="74">
        <f t="shared" si="10"/>
        <v>263.16000000000003</v>
      </c>
      <c r="N120" s="89">
        <v>335.98</v>
      </c>
      <c r="O120" s="90" t="s">
        <v>66</v>
      </c>
      <c r="P120" s="74">
        <f t="shared" si="11"/>
        <v>335.98</v>
      </c>
    </row>
    <row r="121" spans="1:16">
      <c r="B121" s="89">
        <v>550</v>
      </c>
      <c r="C121" s="90" t="s">
        <v>63</v>
      </c>
      <c r="D121" s="74">
        <f t="shared" si="14"/>
        <v>7.8571428571428584E-2</v>
      </c>
      <c r="E121" s="91">
        <v>2.4550000000000001</v>
      </c>
      <c r="F121" s="92">
        <v>1.9890000000000001E-2</v>
      </c>
      <c r="G121" s="88">
        <f t="shared" si="8"/>
        <v>2.4748900000000003</v>
      </c>
      <c r="H121" s="89">
        <v>2.86</v>
      </c>
      <c r="I121" s="90" t="s">
        <v>12</v>
      </c>
      <c r="J121" s="98">
        <f t="shared" si="13"/>
        <v>2860</v>
      </c>
      <c r="K121" s="89">
        <v>267.51</v>
      </c>
      <c r="L121" s="90" t="s">
        <v>66</v>
      </c>
      <c r="M121" s="74">
        <f t="shared" si="10"/>
        <v>267.51</v>
      </c>
      <c r="N121" s="89">
        <v>344.27</v>
      </c>
      <c r="O121" s="90" t="s">
        <v>66</v>
      </c>
      <c r="P121" s="74">
        <f t="shared" si="11"/>
        <v>344.27</v>
      </c>
    </row>
    <row r="122" spans="1:16">
      <c r="B122" s="89">
        <v>600</v>
      </c>
      <c r="C122" s="90" t="s">
        <v>63</v>
      </c>
      <c r="D122" s="74">
        <f t="shared" si="14"/>
        <v>8.5714285714285715E-2</v>
      </c>
      <c r="E122" s="91">
        <v>2.59</v>
      </c>
      <c r="F122" s="92">
        <v>1.856E-2</v>
      </c>
      <c r="G122" s="88">
        <f t="shared" si="8"/>
        <v>2.6085599999999998</v>
      </c>
      <c r="H122" s="89">
        <v>3.02</v>
      </c>
      <c r="I122" s="90" t="s">
        <v>12</v>
      </c>
      <c r="J122" s="98">
        <f t="shared" si="13"/>
        <v>3020</v>
      </c>
      <c r="K122" s="89">
        <v>271.27999999999997</v>
      </c>
      <c r="L122" s="90" t="s">
        <v>66</v>
      </c>
      <c r="M122" s="74">
        <f t="shared" si="10"/>
        <v>271.27999999999997</v>
      </c>
      <c r="N122" s="89">
        <v>351.64</v>
      </c>
      <c r="O122" s="90" t="s">
        <v>66</v>
      </c>
      <c r="P122" s="74">
        <f t="shared" si="11"/>
        <v>351.64</v>
      </c>
    </row>
    <row r="123" spans="1:16">
      <c r="B123" s="89">
        <v>650</v>
      </c>
      <c r="C123" s="90" t="s">
        <v>63</v>
      </c>
      <c r="D123" s="74">
        <f t="shared" si="14"/>
        <v>9.285714285714286E-2</v>
      </c>
      <c r="E123" s="91">
        <v>2.722</v>
      </c>
      <c r="F123" s="92">
        <v>1.7399999999999999E-2</v>
      </c>
      <c r="G123" s="88">
        <f t="shared" si="8"/>
        <v>2.7393999999999998</v>
      </c>
      <c r="H123" s="89">
        <v>3.17</v>
      </c>
      <c r="I123" s="90" t="s">
        <v>12</v>
      </c>
      <c r="J123" s="98">
        <f t="shared" si="13"/>
        <v>3170</v>
      </c>
      <c r="K123" s="89">
        <v>274.58999999999997</v>
      </c>
      <c r="L123" s="90" t="s">
        <v>66</v>
      </c>
      <c r="M123" s="74">
        <f t="shared" si="10"/>
        <v>274.58999999999997</v>
      </c>
      <c r="N123" s="89">
        <v>358.24</v>
      </c>
      <c r="O123" s="90" t="s">
        <v>66</v>
      </c>
      <c r="P123" s="74">
        <f t="shared" si="11"/>
        <v>358.24</v>
      </c>
    </row>
    <row r="124" spans="1:16">
      <c r="B124" s="89">
        <v>700</v>
      </c>
      <c r="C124" s="90" t="s">
        <v>63</v>
      </c>
      <c r="D124" s="74">
        <f t="shared" si="14"/>
        <v>9.9999999999999992E-2</v>
      </c>
      <c r="E124" s="91">
        <v>2.851</v>
      </c>
      <c r="F124" s="92">
        <v>1.6400000000000001E-2</v>
      </c>
      <c r="G124" s="88">
        <f t="shared" si="8"/>
        <v>2.8673999999999999</v>
      </c>
      <c r="H124" s="89">
        <v>3.32</v>
      </c>
      <c r="I124" s="90" t="s">
        <v>12</v>
      </c>
      <c r="J124" s="98">
        <f t="shared" si="13"/>
        <v>3320</v>
      </c>
      <c r="K124" s="89">
        <v>277.52</v>
      </c>
      <c r="L124" s="90" t="s">
        <v>66</v>
      </c>
      <c r="M124" s="74">
        <f t="shared" si="10"/>
        <v>277.52</v>
      </c>
      <c r="N124" s="89">
        <v>364.18</v>
      </c>
      <c r="O124" s="90" t="s">
        <v>66</v>
      </c>
      <c r="P124" s="74">
        <f t="shared" si="11"/>
        <v>364.18</v>
      </c>
    </row>
    <row r="125" spans="1:16">
      <c r="B125" s="77">
        <v>800</v>
      </c>
      <c r="C125" s="79" t="s">
        <v>63</v>
      </c>
      <c r="D125" s="74">
        <f t="shared" si="14"/>
        <v>0.1142857142857143</v>
      </c>
      <c r="E125" s="91">
        <v>3.0960000000000001</v>
      </c>
      <c r="F125" s="92">
        <v>1.472E-2</v>
      </c>
      <c r="G125" s="88">
        <f t="shared" si="8"/>
        <v>3.1107200000000002</v>
      </c>
      <c r="H125" s="89">
        <v>3.6</v>
      </c>
      <c r="I125" s="90" t="s">
        <v>12</v>
      </c>
      <c r="J125" s="98">
        <f t="shared" si="13"/>
        <v>3600</v>
      </c>
      <c r="K125" s="89">
        <v>283.79000000000002</v>
      </c>
      <c r="L125" s="90" t="s">
        <v>66</v>
      </c>
      <c r="M125" s="74">
        <f t="shared" si="10"/>
        <v>283.79000000000002</v>
      </c>
      <c r="N125" s="89">
        <v>374.49</v>
      </c>
      <c r="O125" s="90" t="s">
        <v>66</v>
      </c>
      <c r="P125" s="74">
        <f t="shared" si="11"/>
        <v>374.49</v>
      </c>
    </row>
    <row r="126" spans="1:16">
      <c r="B126" s="77">
        <v>900</v>
      </c>
      <c r="C126" s="79" t="s">
        <v>63</v>
      </c>
      <c r="D126" s="74">
        <f t="shared" si="14"/>
        <v>0.12857142857142859</v>
      </c>
      <c r="E126" s="91">
        <v>3.3210000000000002</v>
      </c>
      <c r="F126" s="92">
        <v>1.338E-2</v>
      </c>
      <c r="G126" s="88">
        <f t="shared" si="8"/>
        <v>3.3343800000000003</v>
      </c>
      <c r="H126" s="77">
        <v>3.85</v>
      </c>
      <c r="I126" s="79" t="s">
        <v>12</v>
      </c>
      <c r="J126" s="98">
        <f t="shared" si="13"/>
        <v>3850</v>
      </c>
      <c r="K126" s="77">
        <v>288.95999999999998</v>
      </c>
      <c r="L126" s="79" t="s">
        <v>66</v>
      </c>
      <c r="M126" s="74">
        <f t="shared" si="10"/>
        <v>288.95999999999998</v>
      </c>
      <c r="N126" s="77">
        <v>383.16</v>
      </c>
      <c r="O126" s="79" t="s">
        <v>66</v>
      </c>
      <c r="P126" s="74">
        <f t="shared" si="11"/>
        <v>383.16</v>
      </c>
    </row>
    <row r="127" spans="1:16">
      <c r="B127" s="77">
        <v>1</v>
      </c>
      <c r="C127" s="78" t="s">
        <v>65</v>
      </c>
      <c r="D127" s="74">
        <f t="shared" ref="D127:D190" si="15">B127/$C$5</f>
        <v>0.14285714285714285</v>
      </c>
      <c r="E127" s="91">
        <v>3.5230000000000001</v>
      </c>
      <c r="F127" s="92">
        <v>1.227E-2</v>
      </c>
      <c r="G127" s="88">
        <f t="shared" si="8"/>
        <v>3.5352700000000001</v>
      </c>
      <c r="H127" s="77">
        <v>4.09</v>
      </c>
      <c r="I127" s="79" t="s">
        <v>12</v>
      </c>
      <c r="J127" s="98">
        <f t="shared" si="13"/>
        <v>4090</v>
      </c>
      <c r="K127" s="77">
        <v>293.33</v>
      </c>
      <c r="L127" s="79" t="s">
        <v>66</v>
      </c>
      <c r="M127" s="74">
        <f t="shared" si="10"/>
        <v>293.33</v>
      </c>
      <c r="N127" s="77">
        <v>390.59</v>
      </c>
      <c r="O127" s="79" t="s">
        <v>66</v>
      </c>
      <c r="P127" s="74">
        <f t="shared" si="11"/>
        <v>390.59</v>
      </c>
    </row>
    <row r="128" spans="1:16">
      <c r="A128" s="186"/>
      <c r="B128" s="89">
        <v>1.1000000000000001</v>
      </c>
      <c r="C128" s="90" t="s">
        <v>65</v>
      </c>
      <c r="D128" s="74">
        <f t="shared" si="15"/>
        <v>0.15714285714285717</v>
      </c>
      <c r="E128" s="91">
        <v>3.7010000000000001</v>
      </c>
      <c r="F128" s="92">
        <v>1.1350000000000001E-2</v>
      </c>
      <c r="G128" s="88">
        <f t="shared" si="8"/>
        <v>3.7123500000000003</v>
      </c>
      <c r="H128" s="89">
        <v>4.32</v>
      </c>
      <c r="I128" s="90" t="s">
        <v>12</v>
      </c>
      <c r="J128" s="98">
        <f t="shared" si="13"/>
        <v>4320</v>
      </c>
      <c r="K128" s="77">
        <v>297.12</v>
      </c>
      <c r="L128" s="79" t="s">
        <v>66</v>
      </c>
      <c r="M128" s="74">
        <f t="shared" si="10"/>
        <v>297.12</v>
      </c>
      <c r="N128" s="77">
        <v>397.09</v>
      </c>
      <c r="O128" s="79" t="s">
        <v>66</v>
      </c>
      <c r="P128" s="74">
        <f t="shared" si="11"/>
        <v>397.09</v>
      </c>
    </row>
    <row r="129" spans="1:16">
      <c r="A129" s="186"/>
      <c r="B129" s="89">
        <v>1.2</v>
      </c>
      <c r="C129" s="90" t="s">
        <v>65</v>
      </c>
      <c r="D129" s="74">
        <f t="shared" si="15"/>
        <v>0.17142857142857143</v>
      </c>
      <c r="E129" s="91">
        <v>3.8559999999999999</v>
      </c>
      <c r="F129" s="92">
        <v>1.057E-2</v>
      </c>
      <c r="G129" s="88">
        <f t="shared" si="8"/>
        <v>3.8665699999999998</v>
      </c>
      <c r="H129" s="89">
        <v>4.54</v>
      </c>
      <c r="I129" s="90" t="s">
        <v>12</v>
      </c>
      <c r="J129" s="98">
        <f t="shared" si="13"/>
        <v>4540</v>
      </c>
      <c r="K129" s="77">
        <v>300.48</v>
      </c>
      <c r="L129" s="79" t="s">
        <v>66</v>
      </c>
      <c r="M129" s="74">
        <f t="shared" si="10"/>
        <v>300.48</v>
      </c>
      <c r="N129" s="77">
        <v>402.85</v>
      </c>
      <c r="O129" s="79" t="s">
        <v>66</v>
      </c>
      <c r="P129" s="74">
        <f t="shared" si="11"/>
        <v>402.85</v>
      </c>
    </row>
    <row r="130" spans="1:16">
      <c r="A130" s="186"/>
      <c r="B130" s="89">
        <v>1.3</v>
      </c>
      <c r="C130" s="90" t="s">
        <v>65</v>
      </c>
      <c r="D130" s="74">
        <f t="shared" si="15"/>
        <v>0.18571428571428572</v>
      </c>
      <c r="E130" s="91">
        <v>3.988</v>
      </c>
      <c r="F130" s="92">
        <v>9.8919999999999998E-3</v>
      </c>
      <c r="G130" s="88">
        <f t="shared" si="8"/>
        <v>3.9978919999999998</v>
      </c>
      <c r="H130" s="89">
        <v>4.75</v>
      </c>
      <c r="I130" s="90" t="s">
        <v>12</v>
      </c>
      <c r="J130" s="98">
        <f t="shared" si="13"/>
        <v>4750</v>
      </c>
      <c r="K130" s="77">
        <v>303.5</v>
      </c>
      <c r="L130" s="79" t="s">
        <v>66</v>
      </c>
      <c r="M130" s="74">
        <f t="shared" si="10"/>
        <v>303.5</v>
      </c>
      <c r="N130" s="77">
        <v>408.04</v>
      </c>
      <c r="O130" s="79" t="s">
        <v>66</v>
      </c>
      <c r="P130" s="74">
        <f t="shared" si="11"/>
        <v>408.04</v>
      </c>
    </row>
    <row r="131" spans="1:16">
      <c r="A131" s="186"/>
      <c r="B131" s="89">
        <v>1.4</v>
      </c>
      <c r="C131" s="90" t="s">
        <v>65</v>
      </c>
      <c r="D131" s="74">
        <f t="shared" si="15"/>
        <v>0.19999999999999998</v>
      </c>
      <c r="E131" s="91">
        <v>4.0970000000000004</v>
      </c>
      <c r="F131" s="92">
        <v>9.3030000000000005E-3</v>
      </c>
      <c r="G131" s="88">
        <f t="shared" si="8"/>
        <v>4.1063030000000005</v>
      </c>
      <c r="H131" s="89">
        <v>4.95</v>
      </c>
      <c r="I131" s="90" t="s">
        <v>12</v>
      </c>
      <c r="J131" s="98">
        <f t="shared" si="13"/>
        <v>4950</v>
      </c>
      <c r="K131" s="77">
        <v>306.26</v>
      </c>
      <c r="L131" s="79" t="s">
        <v>66</v>
      </c>
      <c r="M131" s="74">
        <f t="shared" si="10"/>
        <v>306.26</v>
      </c>
      <c r="N131" s="77">
        <v>412.76</v>
      </c>
      <c r="O131" s="79" t="s">
        <v>66</v>
      </c>
      <c r="P131" s="74">
        <f t="shared" si="11"/>
        <v>412.76</v>
      </c>
    </row>
    <row r="132" spans="1:16">
      <c r="A132" s="186"/>
      <c r="B132" s="89">
        <v>1.5</v>
      </c>
      <c r="C132" s="90" t="s">
        <v>65</v>
      </c>
      <c r="D132" s="74">
        <f t="shared" si="15"/>
        <v>0.21428571428571427</v>
      </c>
      <c r="E132" s="91">
        <v>4.1870000000000003</v>
      </c>
      <c r="F132" s="92">
        <v>8.7860000000000004E-3</v>
      </c>
      <c r="G132" s="88">
        <f t="shared" si="8"/>
        <v>4.195786</v>
      </c>
      <c r="H132" s="89">
        <v>5.15</v>
      </c>
      <c r="I132" s="90" t="s">
        <v>12</v>
      </c>
      <c r="J132" s="98">
        <f t="shared" si="13"/>
        <v>5150</v>
      </c>
      <c r="K132" s="77">
        <v>308.82</v>
      </c>
      <c r="L132" s="79" t="s">
        <v>66</v>
      </c>
      <c r="M132" s="74">
        <f t="shared" si="10"/>
        <v>308.82</v>
      </c>
      <c r="N132" s="77">
        <v>417.1</v>
      </c>
      <c r="O132" s="79" t="s">
        <v>66</v>
      </c>
      <c r="P132" s="74">
        <f t="shared" si="11"/>
        <v>417.1</v>
      </c>
    </row>
    <row r="133" spans="1:16">
      <c r="A133" s="186"/>
      <c r="B133" s="89">
        <v>1.6</v>
      </c>
      <c r="C133" s="90" t="s">
        <v>65</v>
      </c>
      <c r="D133" s="74">
        <f t="shared" si="15"/>
        <v>0.22857142857142859</v>
      </c>
      <c r="E133" s="91">
        <v>4.2590000000000003</v>
      </c>
      <c r="F133" s="92">
        <v>8.3260000000000001E-3</v>
      </c>
      <c r="G133" s="88">
        <f t="shared" si="8"/>
        <v>4.2673260000000006</v>
      </c>
      <c r="H133" s="89">
        <v>5.34</v>
      </c>
      <c r="I133" s="90" t="s">
        <v>12</v>
      </c>
      <c r="J133" s="98">
        <f t="shared" si="13"/>
        <v>5340</v>
      </c>
      <c r="K133" s="77">
        <v>311.22000000000003</v>
      </c>
      <c r="L133" s="79" t="s">
        <v>66</v>
      </c>
      <c r="M133" s="74">
        <f t="shared" si="10"/>
        <v>311.22000000000003</v>
      </c>
      <c r="N133" s="77">
        <v>421.13</v>
      </c>
      <c r="O133" s="79" t="s">
        <v>66</v>
      </c>
      <c r="P133" s="74">
        <f t="shared" si="11"/>
        <v>421.13</v>
      </c>
    </row>
    <row r="134" spans="1:16">
      <c r="A134" s="186"/>
      <c r="B134" s="89">
        <v>1.7</v>
      </c>
      <c r="C134" s="90" t="s">
        <v>65</v>
      </c>
      <c r="D134" s="74">
        <f t="shared" si="15"/>
        <v>0.24285714285714285</v>
      </c>
      <c r="E134" s="91">
        <v>4.3140000000000001</v>
      </c>
      <c r="F134" s="92">
        <v>7.9159999999999994E-3</v>
      </c>
      <c r="G134" s="88">
        <f t="shared" si="8"/>
        <v>4.3219159999999999</v>
      </c>
      <c r="H134" s="89">
        <v>5.54</v>
      </c>
      <c r="I134" s="90" t="s">
        <v>12</v>
      </c>
      <c r="J134" s="98">
        <f t="shared" si="13"/>
        <v>5540</v>
      </c>
      <c r="K134" s="77">
        <v>313.5</v>
      </c>
      <c r="L134" s="79" t="s">
        <v>66</v>
      </c>
      <c r="M134" s="74">
        <f t="shared" si="10"/>
        <v>313.5</v>
      </c>
      <c r="N134" s="77">
        <v>424.91</v>
      </c>
      <c r="O134" s="79" t="s">
        <v>66</v>
      </c>
      <c r="P134" s="74">
        <f t="shared" si="11"/>
        <v>424.91</v>
      </c>
    </row>
    <row r="135" spans="1:16">
      <c r="A135" s="186"/>
      <c r="B135" s="89">
        <v>1.8</v>
      </c>
      <c r="C135" s="90" t="s">
        <v>65</v>
      </c>
      <c r="D135" s="74">
        <f t="shared" si="15"/>
        <v>0.25714285714285717</v>
      </c>
      <c r="E135" s="91">
        <v>4.3559999999999999</v>
      </c>
      <c r="F135" s="92">
        <v>7.5469999999999999E-3</v>
      </c>
      <c r="G135" s="88">
        <f t="shared" si="8"/>
        <v>4.3635469999999996</v>
      </c>
      <c r="H135" s="89">
        <v>5.73</v>
      </c>
      <c r="I135" s="90" t="s">
        <v>12</v>
      </c>
      <c r="J135" s="98">
        <f t="shared" si="13"/>
        <v>5730</v>
      </c>
      <c r="K135" s="77">
        <v>315.67</v>
      </c>
      <c r="L135" s="79" t="s">
        <v>66</v>
      </c>
      <c r="M135" s="74">
        <f t="shared" si="10"/>
        <v>315.67</v>
      </c>
      <c r="N135" s="77">
        <v>428.48</v>
      </c>
      <c r="O135" s="79" t="s">
        <v>66</v>
      </c>
      <c r="P135" s="74">
        <f t="shared" si="11"/>
        <v>428.48</v>
      </c>
    </row>
    <row r="136" spans="1:16">
      <c r="A136" s="186"/>
      <c r="B136" s="89">
        <v>2</v>
      </c>
      <c r="C136" s="90" t="s">
        <v>65</v>
      </c>
      <c r="D136" s="74">
        <f t="shared" si="15"/>
        <v>0.2857142857142857</v>
      </c>
      <c r="E136" s="91">
        <v>4.4029999999999996</v>
      </c>
      <c r="F136" s="92">
        <v>6.9100000000000003E-3</v>
      </c>
      <c r="G136" s="88">
        <f t="shared" si="8"/>
        <v>4.40991</v>
      </c>
      <c r="H136" s="89">
        <v>6.11</v>
      </c>
      <c r="I136" s="90" t="s">
        <v>12</v>
      </c>
      <c r="J136" s="98">
        <f t="shared" si="13"/>
        <v>6110</v>
      </c>
      <c r="K136" s="77">
        <v>322</v>
      </c>
      <c r="L136" s="79" t="s">
        <v>66</v>
      </c>
      <c r="M136" s="74">
        <f t="shared" si="10"/>
        <v>322</v>
      </c>
      <c r="N136" s="77">
        <v>435.09</v>
      </c>
      <c r="O136" s="79" t="s">
        <v>66</v>
      </c>
      <c r="P136" s="74">
        <f t="shared" si="11"/>
        <v>435.09</v>
      </c>
    </row>
    <row r="137" spans="1:16">
      <c r="A137" s="186"/>
      <c r="B137" s="89">
        <v>2.25</v>
      </c>
      <c r="C137" s="90" t="s">
        <v>65</v>
      </c>
      <c r="D137" s="74">
        <f t="shared" si="15"/>
        <v>0.32142857142857145</v>
      </c>
      <c r="E137" s="91">
        <v>4.4119999999999999</v>
      </c>
      <c r="F137" s="92">
        <v>6.2589999999999998E-3</v>
      </c>
      <c r="G137" s="88">
        <f t="shared" si="8"/>
        <v>4.4182589999999999</v>
      </c>
      <c r="H137" s="89">
        <v>6.57</v>
      </c>
      <c r="I137" s="90" t="s">
        <v>12</v>
      </c>
      <c r="J137" s="98">
        <f t="shared" si="13"/>
        <v>6570</v>
      </c>
      <c r="K137" s="77">
        <v>330.83</v>
      </c>
      <c r="L137" s="79" t="s">
        <v>66</v>
      </c>
      <c r="M137" s="74">
        <f t="shared" si="10"/>
        <v>330.83</v>
      </c>
      <c r="N137" s="77">
        <v>442.65</v>
      </c>
      <c r="O137" s="79" t="s">
        <v>66</v>
      </c>
      <c r="P137" s="74">
        <f t="shared" si="11"/>
        <v>442.65</v>
      </c>
    </row>
    <row r="138" spans="1:16">
      <c r="A138" s="186"/>
      <c r="B138" s="89">
        <v>2.5</v>
      </c>
      <c r="C138" s="90" t="s">
        <v>65</v>
      </c>
      <c r="D138" s="74">
        <f t="shared" si="15"/>
        <v>0.35714285714285715</v>
      </c>
      <c r="E138" s="91">
        <v>4.383</v>
      </c>
      <c r="F138" s="92">
        <v>5.7270000000000003E-3</v>
      </c>
      <c r="G138" s="88">
        <f t="shared" si="8"/>
        <v>4.3887270000000003</v>
      </c>
      <c r="H138" s="89">
        <v>7.04</v>
      </c>
      <c r="I138" s="90" t="s">
        <v>12</v>
      </c>
      <c r="J138" s="98">
        <f t="shared" si="13"/>
        <v>7040</v>
      </c>
      <c r="K138" s="77">
        <v>339.35</v>
      </c>
      <c r="L138" s="79" t="s">
        <v>66</v>
      </c>
      <c r="M138" s="74">
        <f t="shared" si="10"/>
        <v>339.35</v>
      </c>
      <c r="N138" s="77">
        <v>449.64</v>
      </c>
      <c r="O138" s="79" t="s">
        <v>66</v>
      </c>
      <c r="P138" s="74">
        <f t="shared" si="11"/>
        <v>449.64</v>
      </c>
    </row>
    <row r="139" spans="1:16">
      <c r="A139" s="186"/>
      <c r="B139" s="89">
        <v>2.75</v>
      </c>
      <c r="C139" s="90" t="s">
        <v>65</v>
      </c>
      <c r="D139" s="74">
        <f t="shared" si="15"/>
        <v>0.39285714285714285</v>
      </c>
      <c r="E139" s="91">
        <v>4.3310000000000004</v>
      </c>
      <c r="F139" s="92">
        <v>5.2830000000000004E-3</v>
      </c>
      <c r="G139" s="88">
        <f t="shared" si="8"/>
        <v>4.3362830000000008</v>
      </c>
      <c r="H139" s="89">
        <v>7.52</v>
      </c>
      <c r="I139" s="90" t="s">
        <v>12</v>
      </c>
      <c r="J139" s="98">
        <f t="shared" si="13"/>
        <v>7520</v>
      </c>
      <c r="K139" s="77">
        <v>347.7</v>
      </c>
      <c r="L139" s="79" t="s">
        <v>66</v>
      </c>
      <c r="M139" s="74">
        <f t="shared" si="10"/>
        <v>347.7</v>
      </c>
      <c r="N139" s="77">
        <v>456.23</v>
      </c>
      <c r="O139" s="79" t="s">
        <v>66</v>
      </c>
      <c r="P139" s="74">
        <f t="shared" si="11"/>
        <v>456.23</v>
      </c>
    </row>
    <row r="140" spans="1:16">
      <c r="A140" s="186"/>
      <c r="B140" s="89">
        <v>3</v>
      </c>
      <c r="C140" s="95" t="s">
        <v>65</v>
      </c>
      <c r="D140" s="74">
        <f t="shared" si="15"/>
        <v>0.42857142857142855</v>
      </c>
      <c r="E140" s="91">
        <v>4.2649999999999997</v>
      </c>
      <c r="F140" s="92">
        <v>4.9069999999999999E-3</v>
      </c>
      <c r="G140" s="88">
        <f t="shared" si="8"/>
        <v>4.2699069999999999</v>
      </c>
      <c r="H140" s="89">
        <v>8</v>
      </c>
      <c r="I140" s="90" t="s">
        <v>12</v>
      </c>
      <c r="J140" s="98">
        <f t="shared" si="13"/>
        <v>8000</v>
      </c>
      <c r="K140" s="77">
        <v>355.99</v>
      </c>
      <c r="L140" s="79" t="s">
        <v>66</v>
      </c>
      <c r="M140" s="74">
        <f t="shared" si="10"/>
        <v>355.99</v>
      </c>
      <c r="N140" s="77">
        <v>462.55</v>
      </c>
      <c r="O140" s="79" t="s">
        <v>66</v>
      </c>
      <c r="P140" s="74">
        <f t="shared" si="11"/>
        <v>462.55</v>
      </c>
    </row>
    <row r="141" spans="1:16">
      <c r="B141" s="89">
        <v>3.25</v>
      </c>
      <c r="C141" s="79" t="s">
        <v>65</v>
      </c>
      <c r="D141" s="74">
        <f t="shared" si="15"/>
        <v>0.4642857142857143</v>
      </c>
      <c r="E141" s="91">
        <v>4.1909999999999998</v>
      </c>
      <c r="F141" s="92">
        <v>4.5849999999999997E-3</v>
      </c>
      <c r="G141" s="88">
        <f t="shared" si="8"/>
        <v>4.1955849999999995</v>
      </c>
      <c r="H141" s="77">
        <v>8.49</v>
      </c>
      <c r="I141" s="79" t="s">
        <v>12</v>
      </c>
      <c r="J141" s="98">
        <f t="shared" si="13"/>
        <v>8490</v>
      </c>
      <c r="K141" s="77">
        <v>364.29</v>
      </c>
      <c r="L141" s="79" t="s">
        <v>66</v>
      </c>
      <c r="M141" s="74">
        <f t="shared" si="10"/>
        <v>364.29</v>
      </c>
      <c r="N141" s="77">
        <v>468.67</v>
      </c>
      <c r="O141" s="79" t="s">
        <v>66</v>
      </c>
      <c r="P141" s="74">
        <f t="shared" si="11"/>
        <v>468.67</v>
      </c>
    </row>
    <row r="142" spans="1:16">
      <c r="B142" s="89">
        <v>3.5</v>
      </c>
      <c r="C142" s="79" t="s">
        <v>65</v>
      </c>
      <c r="D142" s="74">
        <f t="shared" si="15"/>
        <v>0.5</v>
      </c>
      <c r="E142" s="91">
        <v>4.1130000000000004</v>
      </c>
      <c r="F142" s="92">
        <v>4.3039999999999997E-3</v>
      </c>
      <c r="G142" s="88">
        <f t="shared" si="8"/>
        <v>4.1173040000000007</v>
      </c>
      <c r="H142" s="77">
        <v>8.99</v>
      </c>
      <c r="I142" s="79" t="s">
        <v>12</v>
      </c>
      <c r="J142" s="98">
        <f t="shared" si="13"/>
        <v>8990</v>
      </c>
      <c r="K142" s="77">
        <v>372.64</v>
      </c>
      <c r="L142" s="79" t="s">
        <v>66</v>
      </c>
      <c r="M142" s="74">
        <f t="shared" si="10"/>
        <v>372.64</v>
      </c>
      <c r="N142" s="77">
        <v>474.65</v>
      </c>
      <c r="O142" s="79" t="s">
        <v>66</v>
      </c>
      <c r="P142" s="74">
        <f t="shared" si="11"/>
        <v>474.65</v>
      </c>
    </row>
    <row r="143" spans="1:16">
      <c r="B143" s="89">
        <v>3.75</v>
      </c>
      <c r="C143" s="79" t="s">
        <v>65</v>
      </c>
      <c r="D143" s="74">
        <f t="shared" si="15"/>
        <v>0.5357142857142857</v>
      </c>
      <c r="E143" s="91">
        <v>4.0339999999999998</v>
      </c>
      <c r="F143" s="92">
        <v>4.058E-3</v>
      </c>
      <c r="G143" s="88">
        <f t="shared" si="8"/>
        <v>4.0380579999999995</v>
      </c>
      <c r="H143" s="77">
        <v>9.5</v>
      </c>
      <c r="I143" s="79" t="s">
        <v>12</v>
      </c>
      <c r="J143" s="98">
        <f t="shared" si="13"/>
        <v>9500</v>
      </c>
      <c r="K143" s="77">
        <v>381.07</v>
      </c>
      <c r="L143" s="79" t="s">
        <v>66</v>
      </c>
      <c r="M143" s="74">
        <f t="shared" si="10"/>
        <v>381.07</v>
      </c>
      <c r="N143" s="77">
        <v>480.53</v>
      </c>
      <c r="O143" s="79" t="s">
        <v>66</v>
      </c>
      <c r="P143" s="74">
        <f t="shared" si="11"/>
        <v>480.53</v>
      </c>
    </row>
    <row r="144" spans="1:16">
      <c r="B144" s="89">
        <v>4</v>
      </c>
      <c r="C144" s="79" t="s">
        <v>65</v>
      </c>
      <c r="D144" s="74">
        <f t="shared" si="15"/>
        <v>0.5714285714285714</v>
      </c>
      <c r="E144" s="91">
        <v>3.9550000000000001</v>
      </c>
      <c r="F144" s="92">
        <v>3.8400000000000001E-3</v>
      </c>
      <c r="G144" s="88">
        <f t="shared" si="8"/>
        <v>3.9588399999999999</v>
      </c>
      <c r="H144" s="77">
        <v>10.02</v>
      </c>
      <c r="I144" s="79" t="s">
        <v>12</v>
      </c>
      <c r="J144" s="98">
        <f t="shared" si="13"/>
        <v>10020</v>
      </c>
      <c r="K144" s="77">
        <v>389.6</v>
      </c>
      <c r="L144" s="79" t="s">
        <v>66</v>
      </c>
      <c r="M144" s="74">
        <f t="shared" si="10"/>
        <v>389.6</v>
      </c>
      <c r="N144" s="77">
        <v>486.36</v>
      </c>
      <c r="O144" s="79" t="s">
        <v>66</v>
      </c>
      <c r="P144" s="74">
        <f t="shared" si="11"/>
        <v>486.36</v>
      </c>
    </row>
    <row r="145" spans="2:16">
      <c r="B145" s="89">
        <v>4.5</v>
      </c>
      <c r="C145" s="79" t="s">
        <v>65</v>
      </c>
      <c r="D145" s="74">
        <f t="shared" si="15"/>
        <v>0.6428571428571429</v>
      </c>
      <c r="E145" s="91">
        <v>3.8</v>
      </c>
      <c r="F145" s="92">
        <v>3.4719999999999998E-3</v>
      </c>
      <c r="G145" s="88">
        <f t="shared" si="8"/>
        <v>3.8034719999999997</v>
      </c>
      <c r="H145" s="77">
        <v>11.08</v>
      </c>
      <c r="I145" s="79" t="s">
        <v>12</v>
      </c>
      <c r="J145" s="98">
        <f t="shared" si="13"/>
        <v>11080</v>
      </c>
      <c r="K145" s="77">
        <v>420.77</v>
      </c>
      <c r="L145" s="79" t="s">
        <v>66</v>
      </c>
      <c r="M145" s="74">
        <f t="shared" si="10"/>
        <v>420.77</v>
      </c>
      <c r="N145" s="77">
        <v>497.94</v>
      </c>
      <c r="O145" s="79" t="s">
        <v>66</v>
      </c>
      <c r="P145" s="74">
        <f t="shared" si="11"/>
        <v>497.94</v>
      </c>
    </row>
    <row r="146" spans="2:16">
      <c r="B146" s="89">
        <v>5</v>
      </c>
      <c r="C146" s="79" t="s">
        <v>65</v>
      </c>
      <c r="D146" s="74">
        <f t="shared" si="15"/>
        <v>0.7142857142857143</v>
      </c>
      <c r="E146" s="91">
        <v>3.6520000000000001</v>
      </c>
      <c r="F146" s="92">
        <v>3.1719999999999999E-3</v>
      </c>
      <c r="G146" s="88">
        <f t="shared" si="8"/>
        <v>3.6551720000000003</v>
      </c>
      <c r="H146" s="77">
        <v>12.2</v>
      </c>
      <c r="I146" s="79" t="s">
        <v>12</v>
      </c>
      <c r="J146" s="98">
        <f t="shared" si="13"/>
        <v>12200</v>
      </c>
      <c r="K146" s="77">
        <v>452.01</v>
      </c>
      <c r="L146" s="79" t="s">
        <v>66</v>
      </c>
      <c r="M146" s="74">
        <f t="shared" si="10"/>
        <v>452.01</v>
      </c>
      <c r="N146" s="77">
        <v>509.56</v>
      </c>
      <c r="O146" s="79" t="s">
        <v>66</v>
      </c>
      <c r="P146" s="74">
        <f t="shared" si="11"/>
        <v>509.56</v>
      </c>
    </row>
    <row r="147" spans="2:16">
      <c r="B147" s="89">
        <v>5.5</v>
      </c>
      <c r="C147" s="79" t="s">
        <v>65</v>
      </c>
      <c r="D147" s="74">
        <f t="shared" si="15"/>
        <v>0.7857142857142857</v>
      </c>
      <c r="E147" s="91">
        <v>3.5129999999999999</v>
      </c>
      <c r="F147" s="92">
        <v>2.9220000000000001E-3</v>
      </c>
      <c r="G147" s="88">
        <f t="shared" si="8"/>
        <v>3.5159219999999998</v>
      </c>
      <c r="H147" s="77">
        <v>13.35</v>
      </c>
      <c r="I147" s="79" t="s">
        <v>12</v>
      </c>
      <c r="J147" s="98">
        <f t="shared" si="13"/>
        <v>13350</v>
      </c>
      <c r="K147" s="77">
        <v>483.46</v>
      </c>
      <c r="L147" s="79" t="s">
        <v>66</v>
      </c>
      <c r="M147" s="74">
        <f t="shared" si="10"/>
        <v>483.46</v>
      </c>
      <c r="N147" s="77">
        <v>521.32000000000005</v>
      </c>
      <c r="O147" s="79" t="s">
        <v>66</v>
      </c>
      <c r="P147" s="74">
        <f t="shared" si="11"/>
        <v>521.32000000000005</v>
      </c>
    </row>
    <row r="148" spans="2:16">
      <c r="B148" s="89">
        <v>6</v>
      </c>
      <c r="C148" s="79" t="s">
        <v>65</v>
      </c>
      <c r="D148" s="74">
        <f t="shared" si="15"/>
        <v>0.8571428571428571</v>
      </c>
      <c r="E148" s="91">
        <v>3.383</v>
      </c>
      <c r="F148" s="92">
        <v>2.7100000000000002E-3</v>
      </c>
      <c r="G148" s="88">
        <f t="shared" si="8"/>
        <v>3.38571</v>
      </c>
      <c r="H148" s="77">
        <v>14.56</v>
      </c>
      <c r="I148" s="79" t="s">
        <v>12</v>
      </c>
      <c r="J148" s="98">
        <f t="shared" si="13"/>
        <v>14560</v>
      </c>
      <c r="K148" s="77">
        <v>515.21</v>
      </c>
      <c r="L148" s="79" t="s">
        <v>66</v>
      </c>
      <c r="M148" s="74">
        <f t="shared" si="10"/>
        <v>515.21</v>
      </c>
      <c r="N148" s="77">
        <v>533.32000000000005</v>
      </c>
      <c r="O148" s="79" t="s">
        <v>66</v>
      </c>
      <c r="P148" s="74">
        <f t="shared" si="11"/>
        <v>533.32000000000005</v>
      </c>
    </row>
    <row r="149" spans="2:16">
      <c r="B149" s="89">
        <v>6.5</v>
      </c>
      <c r="C149" s="79" t="s">
        <v>65</v>
      </c>
      <c r="D149" s="74">
        <f t="shared" si="15"/>
        <v>0.9285714285714286</v>
      </c>
      <c r="E149" s="91">
        <v>3.26</v>
      </c>
      <c r="F149" s="92">
        <v>2.529E-3</v>
      </c>
      <c r="G149" s="88">
        <f t="shared" ref="G149:G212" si="16">E149+F149</f>
        <v>3.2625289999999998</v>
      </c>
      <c r="H149" s="77">
        <v>15.8</v>
      </c>
      <c r="I149" s="79" t="s">
        <v>12</v>
      </c>
      <c r="J149" s="98">
        <f t="shared" si="13"/>
        <v>15800</v>
      </c>
      <c r="K149" s="77">
        <v>547.33000000000004</v>
      </c>
      <c r="L149" s="79" t="s">
        <v>66</v>
      </c>
      <c r="M149" s="74">
        <f t="shared" si="10"/>
        <v>547.33000000000004</v>
      </c>
      <c r="N149" s="77">
        <v>545.62</v>
      </c>
      <c r="O149" s="79" t="s">
        <v>66</v>
      </c>
      <c r="P149" s="74">
        <f t="shared" si="11"/>
        <v>545.62</v>
      </c>
    </row>
    <row r="150" spans="2:16">
      <c r="B150" s="89">
        <v>7</v>
      </c>
      <c r="C150" s="79" t="s">
        <v>65</v>
      </c>
      <c r="D150" s="74">
        <f t="shared" si="15"/>
        <v>1</v>
      </c>
      <c r="E150" s="91">
        <v>3.1459999999999999</v>
      </c>
      <c r="F150" s="92">
        <v>2.372E-3</v>
      </c>
      <c r="G150" s="88">
        <f t="shared" si="16"/>
        <v>3.1483719999999997</v>
      </c>
      <c r="H150" s="77">
        <v>17.100000000000001</v>
      </c>
      <c r="I150" s="79" t="s">
        <v>12</v>
      </c>
      <c r="J150" s="98">
        <f t="shared" si="13"/>
        <v>17100</v>
      </c>
      <c r="K150" s="77">
        <v>579.85</v>
      </c>
      <c r="L150" s="79" t="s">
        <v>66</v>
      </c>
      <c r="M150" s="74">
        <f t="shared" ref="M150:M153" si="17">K150</f>
        <v>579.85</v>
      </c>
      <c r="N150" s="77">
        <v>558.26</v>
      </c>
      <c r="O150" s="79" t="s">
        <v>66</v>
      </c>
      <c r="P150" s="74">
        <f t="shared" si="11"/>
        <v>558.26</v>
      </c>
    </row>
    <row r="151" spans="2:16">
      <c r="B151" s="89">
        <v>8</v>
      </c>
      <c r="C151" s="79" t="s">
        <v>65</v>
      </c>
      <c r="D151" s="74">
        <f t="shared" si="15"/>
        <v>1.1428571428571428</v>
      </c>
      <c r="E151" s="91">
        <v>2.9380000000000002</v>
      </c>
      <c r="F151" s="92">
        <v>2.1129999999999999E-3</v>
      </c>
      <c r="G151" s="88">
        <f t="shared" si="16"/>
        <v>2.9401130000000002</v>
      </c>
      <c r="H151" s="77">
        <v>19.829999999999998</v>
      </c>
      <c r="I151" s="79" t="s">
        <v>12</v>
      </c>
      <c r="J151" s="98">
        <f t="shared" si="13"/>
        <v>19830</v>
      </c>
      <c r="K151" s="77">
        <v>701.35</v>
      </c>
      <c r="L151" s="79" t="s">
        <v>66</v>
      </c>
      <c r="M151" s="74">
        <f t="shared" si="17"/>
        <v>701.35</v>
      </c>
      <c r="N151" s="77">
        <v>584.77</v>
      </c>
      <c r="O151" s="79" t="s">
        <v>66</v>
      </c>
      <c r="P151" s="74">
        <f t="shared" si="11"/>
        <v>584.77</v>
      </c>
    </row>
    <row r="152" spans="2:16">
      <c r="B152" s="89">
        <v>9</v>
      </c>
      <c r="C152" s="79" t="s">
        <v>65</v>
      </c>
      <c r="D152" s="74">
        <f t="shared" si="15"/>
        <v>1.2857142857142858</v>
      </c>
      <c r="E152" s="91">
        <v>2.7549999999999999</v>
      </c>
      <c r="F152" s="92">
        <v>1.9070000000000001E-3</v>
      </c>
      <c r="G152" s="88">
        <f t="shared" si="16"/>
        <v>2.756907</v>
      </c>
      <c r="H152" s="77">
        <v>22.74</v>
      </c>
      <c r="I152" s="79" t="s">
        <v>12</v>
      </c>
      <c r="J152" s="98">
        <f t="shared" si="13"/>
        <v>22740</v>
      </c>
      <c r="K152" s="77">
        <v>818.31</v>
      </c>
      <c r="L152" s="79" t="s">
        <v>66</v>
      </c>
      <c r="M152" s="74">
        <f t="shared" si="17"/>
        <v>818.31</v>
      </c>
      <c r="N152" s="77">
        <v>613.08000000000004</v>
      </c>
      <c r="O152" s="79" t="s">
        <v>66</v>
      </c>
      <c r="P152" s="74">
        <f t="shared" si="11"/>
        <v>613.08000000000004</v>
      </c>
    </row>
    <row r="153" spans="2:16">
      <c r="B153" s="89">
        <v>10</v>
      </c>
      <c r="C153" s="79" t="s">
        <v>65</v>
      </c>
      <c r="D153" s="74">
        <f t="shared" si="15"/>
        <v>1.4285714285714286</v>
      </c>
      <c r="E153" s="91">
        <v>2.593</v>
      </c>
      <c r="F153" s="92">
        <v>1.7390000000000001E-3</v>
      </c>
      <c r="G153" s="88">
        <f t="shared" si="16"/>
        <v>2.5947390000000001</v>
      </c>
      <c r="H153" s="77">
        <v>25.84</v>
      </c>
      <c r="I153" s="79" t="s">
        <v>12</v>
      </c>
      <c r="J153" s="98">
        <f t="shared" si="13"/>
        <v>25840</v>
      </c>
      <c r="K153" s="77">
        <v>933.33</v>
      </c>
      <c r="L153" s="79" t="s">
        <v>66</v>
      </c>
      <c r="M153" s="74">
        <f t="shared" si="17"/>
        <v>933.33</v>
      </c>
      <c r="N153" s="77">
        <v>643.38</v>
      </c>
      <c r="O153" s="79" t="s">
        <v>66</v>
      </c>
      <c r="P153" s="74">
        <f t="shared" si="11"/>
        <v>643.38</v>
      </c>
    </row>
    <row r="154" spans="2:16">
      <c r="B154" s="89">
        <v>11</v>
      </c>
      <c r="C154" s="79" t="s">
        <v>65</v>
      </c>
      <c r="D154" s="74">
        <f t="shared" si="15"/>
        <v>1.5714285714285714</v>
      </c>
      <c r="E154" s="91">
        <v>2.4489999999999998</v>
      </c>
      <c r="F154" s="92">
        <v>1.601E-3</v>
      </c>
      <c r="G154" s="88">
        <f t="shared" si="16"/>
        <v>2.4506009999999998</v>
      </c>
      <c r="H154" s="77">
        <v>29.13</v>
      </c>
      <c r="I154" s="79" t="s">
        <v>12</v>
      </c>
      <c r="J154" s="98">
        <f t="shared" si="13"/>
        <v>29130</v>
      </c>
      <c r="K154" s="77">
        <v>1.05</v>
      </c>
      <c r="L154" s="78" t="s">
        <v>12</v>
      </c>
      <c r="M154" s="98">
        <f t="shared" ref="M151:M157" si="18">K154*1000</f>
        <v>1050</v>
      </c>
      <c r="N154" s="77">
        <v>675.78</v>
      </c>
      <c r="O154" s="79" t="s">
        <v>66</v>
      </c>
      <c r="P154" s="74">
        <f t="shared" si="11"/>
        <v>675.78</v>
      </c>
    </row>
    <row r="155" spans="2:16">
      <c r="B155" s="89">
        <v>12</v>
      </c>
      <c r="C155" s="79" t="s">
        <v>65</v>
      </c>
      <c r="D155" s="74">
        <f t="shared" si="15"/>
        <v>1.7142857142857142</v>
      </c>
      <c r="E155" s="91">
        <v>2.3199999999999998</v>
      </c>
      <c r="F155" s="92">
        <v>1.4829999999999999E-3</v>
      </c>
      <c r="G155" s="88">
        <f t="shared" si="16"/>
        <v>2.3214829999999997</v>
      </c>
      <c r="H155" s="77">
        <v>32.61</v>
      </c>
      <c r="I155" s="79" t="s">
        <v>12</v>
      </c>
      <c r="J155" s="98">
        <f t="shared" si="13"/>
        <v>32610</v>
      </c>
      <c r="K155" s="77">
        <v>1.1599999999999999</v>
      </c>
      <c r="L155" s="79" t="s">
        <v>12</v>
      </c>
      <c r="M155" s="98">
        <f t="shared" si="18"/>
        <v>1160</v>
      </c>
      <c r="N155" s="77">
        <v>710.36</v>
      </c>
      <c r="O155" s="79" t="s">
        <v>66</v>
      </c>
      <c r="P155" s="74">
        <f t="shared" si="11"/>
        <v>710.36</v>
      </c>
    </row>
    <row r="156" spans="2:16">
      <c r="B156" s="89">
        <v>13</v>
      </c>
      <c r="C156" s="79" t="s">
        <v>65</v>
      </c>
      <c r="D156" s="74">
        <f t="shared" si="15"/>
        <v>1.8571428571428572</v>
      </c>
      <c r="E156" s="91">
        <v>2.2040000000000002</v>
      </c>
      <c r="F156" s="92">
        <v>1.3829999999999999E-3</v>
      </c>
      <c r="G156" s="88">
        <f t="shared" si="16"/>
        <v>2.2053830000000003</v>
      </c>
      <c r="H156" s="77">
        <v>36.28</v>
      </c>
      <c r="I156" s="79" t="s">
        <v>12</v>
      </c>
      <c r="J156" s="98">
        <f t="shared" si="13"/>
        <v>36280</v>
      </c>
      <c r="K156" s="77">
        <v>1.28</v>
      </c>
      <c r="L156" s="79" t="s">
        <v>12</v>
      </c>
      <c r="M156" s="98">
        <f t="shared" si="18"/>
        <v>1280</v>
      </c>
      <c r="N156" s="77">
        <v>747.18</v>
      </c>
      <c r="O156" s="79" t="s">
        <v>66</v>
      </c>
      <c r="P156" s="74">
        <f t="shared" si="11"/>
        <v>747.18</v>
      </c>
    </row>
    <row r="157" spans="2:16">
      <c r="B157" s="89">
        <v>14</v>
      </c>
      <c r="C157" s="79" t="s">
        <v>65</v>
      </c>
      <c r="D157" s="74">
        <f t="shared" si="15"/>
        <v>2</v>
      </c>
      <c r="E157" s="91">
        <v>2.1</v>
      </c>
      <c r="F157" s="92">
        <v>1.2960000000000001E-3</v>
      </c>
      <c r="G157" s="88">
        <f t="shared" si="16"/>
        <v>2.1012960000000001</v>
      </c>
      <c r="H157" s="77">
        <v>40.14</v>
      </c>
      <c r="I157" s="79" t="s">
        <v>12</v>
      </c>
      <c r="J157" s="98">
        <f t="shared" si="13"/>
        <v>40140</v>
      </c>
      <c r="K157" s="77">
        <v>1.39</v>
      </c>
      <c r="L157" s="79" t="s">
        <v>12</v>
      </c>
      <c r="M157" s="98">
        <f t="shared" si="18"/>
        <v>1390</v>
      </c>
      <c r="N157" s="77">
        <v>786.27</v>
      </c>
      <c r="O157" s="79" t="s">
        <v>66</v>
      </c>
      <c r="P157" s="74">
        <f t="shared" ref="P157:P161" si="19">N157</f>
        <v>786.27</v>
      </c>
    </row>
    <row r="158" spans="2:16">
      <c r="B158" s="89">
        <v>15</v>
      </c>
      <c r="C158" s="79" t="s">
        <v>65</v>
      </c>
      <c r="D158" s="74">
        <f t="shared" si="15"/>
        <v>2.1428571428571428</v>
      </c>
      <c r="E158" s="91">
        <v>2.0209999999999999</v>
      </c>
      <c r="F158" s="92">
        <v>1.219E-3</v>
      </c>
      <c r="G158" s="88">
        <f t="shared" si="16"/>
        <v>2.0222189999999998</v>
      </c>
      <c r="H158" s="77">
        <v>44.16</v>
      </c>
      <c r="I158" s="79" t="s">
        <v>12</v>
      </c>
      <c r="J158" s="98">
        <f t="shared" si="13"/>
        <v>44160</v>
      </c>
      <c r="K158" s="77">
        <v>1.51</v>
      </c>
      <c r="L158" s="79" t="s">
        <v>12</v>
      </c>
      <c r="M158" s="98">
        <f t="shared" ref="M158:M159" si="20">K158*1000</f>
        <v>1510</v>
      </c>
      <c r="N158" s="77">
        <v>827.51</v>
      </c>
      <c r="O158" s="79" t="s">
        <v>66</v>
      </c>
      <c r="P158" s="74">
        <f t="shared" si="19"/>
        <v>827.51</v>
      </c>
    </row>
    <row r="159" spans="2:16">
      <c r="B159" s="89">
        <v>16</v>
      </c>
      <c r="C159" s="79" t="s">
        <v>65</v>
      </c>
      <c r="D159" s="74">
        <f t="shared" si="15"/>
        <v>2.2857142857142856</v>
      </c>
      <c r="E159" s="91">
        <v>1.94</v>
      </c>
      <c r="F159" s="92">
        <v>1.152E-3</v>
      </c>
      <c r="G159" s="88">
        <f t="shared" si="16"/>
        <v>1.941152</v>
      </c>
      <c r="H159" s="77">
        <v>48.35</v>
      </c>
      <c r="I159" s="79" t="s">
        <v>12</v>
      </c>
      <c r="J159" s="98">
        <f t="shared" si="13"/>
        <v>48350</v>
      </c>
      <c r="K159" s="77">
        <v>1.63</v>
      </c>
      <c r="L159" s="79" t="s">
        <v>12</v>
      </c>
      <c r="M159" s="98">
        <f t="shared" si="20"/>
        <v>1630</v>
      </c>
      <c r="N159" s="77">
        <v>870.79</v>
      </c>
      <c r="O159" s="79" t="s">
        <v>66</v>
      </c>
      <c r="P159" s="74">
        <f t="shared" si="19"/>
        <v>870.79</v>
      </c>
    </row>
    <row r="160" spans="2:16">
      <c r="B160" s="89">
        <v>17</v>
      </c>
      <c r="C160" s="79" t="s">
        <v>65</v>
      </c>
      <c r="D160" s="74">
        <f t="shared" si="15"/>
        <v>2.4285714285714284</v>
      </c>
      <c r="E160" s="91">
        <v>1.859</v>
      </c>
      <c r="F160" s="92">
        <v>1.0920000000000001E-3</v>
      </c>
      <c r="G160" s="88">
        <f t="shared" si="16"/>
        <v>1.8600920000000001</v>
      </c>
      <c r="H160" s="77">
        <v>52.72</v>
      </c>
      <c r="I160" s="79" t="s">
        <v>12</v>
      </c>
      <c r="J160" s="98">
        <f t="shared" si="13"/>
        <v>52720</v>
      </c>
      <c r="K160" s="77">
        <v>1.75</v>
      </c>
      <c r="L160" s="79" t="s">
        <v>12</v>
      </c>
      <c r="M160" s="98">
        <f>K160*1000</f>
        <v>1750</v>
      </c>
      <c r="N160" s="77">
        <v>916.24</v>
      </c>
      <c r="O160" s="79" t="s">
        <v>66</v>
      </c>
      <c r="P160" s="74">
        <f t="shared" si="19"/>
        <v>916.24</v>
      </c>
    </row>
    <row r="161" spans="2:16">
      <c r="B161" s="89">
        <v>18</v>
      </c>
      <c r="C161" s="79" t="s">
        <v>65</v>
      </c>
      <c r="D161" s="74">
        <f t="shared" si="15"/>
        <v>2.5714285714285716</v>
      </c>
      <c r="E161" s="91">
        <v>1.7909999999999999</v>
      </c>
      <c r="F161" s="92">
        <v>1.039E-3</v>
      </c>
      <c r="G161" s="88">
        <f t="shared" si="16"/>
        <v>1.7920389999999999</v>
      </c>
      <c r="H161" s="77">
        <v>57.26</v>
      </c>
      <c r="I161" s="79" t="s">
        <v>12</v>
      </c>
      <c r="J161" s="98">
        <f t="shared" si="13"/>
        <v>57260</v>
      </c>
      <c r="K161" s="77">
        <v>1.87</v>
      </c>
      <c r="L161" s="79" t="s">
        <v>12</v>
      </c>
      <c r="M161" s="98">
        <f t="shared" ref="M161:M199" si="21">K161*1000</f>
        <v>1870</v>
      </c>
      <c r="N161" s="77">
        <v>963.85</v>
      </c>
      <c r="O161" s="79" t="s">
        <v>66</v>
      </c>
      <c r="P161" s="74">
        <f t="shared" si="19"/>
        <v>963.85</v>
      </c>
    </row>
    <row r="162" spans="2:16">
      <c r="B162" s="89">
        <v>20</v>
      </c>
      <c r="C162" s="79" t="s">
        <v>65</v>
      </c>
      <c r="D162" s="74">
        <f t="shared" si="15"/>
        <v>2.8571428571428572</v>
      </c>
      <c r="E162" s="91">
        <v>1.671</v>
      </c>
      <c r="F162" s="92">
        <v>9.4640000000000002E-4</v>
      </c>
      <c r="G162" s="88">
        <f t="shared" si="16"/>
        <v>1.6719463999999999</v>
      </c>
      <c r="H162" s="77">
        <v>66.849999999999994</v>
      </c>
      <c r="I162" s="79" t="s">
        <v>12</v>
      </c>
      <c r="J162" s="98">
        <f t="shared" si="13"/>
        <v>66850</v>
      </c>
      <c r="K162" s="77">
        <v>2.3199999999999998</v>
      </c>
      <c r="L162" s="79" t="s">
        <v>12</v>
      </c>
      <c r="M162" s="98">
        <f t="shared" si="21"/>
        <v>2320</v>
      </c>
      <c r="N162" s="77">
        <v>1.07</v>
      </c>
      <c r="O162" s="78" t="s">
        <v>12</v>
      </c>
      <c r="P162" s="74">
        <f t="shared" ref="P156:P165" si="22">N162*1000</f>
        <v>1070</v>
      </c>
    </row>
    <row r="163" spans="2:16">
      <c r="B163" s="89">
        <v>22.5</v>
      </c>
      <c r="C163" s="79" t="s">
        <v>65</v>
      </c>
      <c r="D163" s="74">
        <f t="shared" si="15"/>
        <v>3.2142857142857144</v>
      </c>
      <c r="E163" s="91">
        <v>1.5429999999999999</v>
      </c>
      <c r="F163" s="92">
        <v>8.5280000000000002E-4</v>
      </c>
      <c r="G163" s="88">
        <f t="shared" si="16"/>
        <v>1.5438528</v>
      </c>
      <c r="H163" s="77">
        <v>79.77</v>
      </c>
      <c r="I163" s="79" t="s">
        <v>12</v>
      </c>
      <c r="J163" s="98">
        <f t="shared" si="13"/>
        <v>79770</v>
      </c>
      <c r="K163" s="77">
        <v>2.97</v>
      </c>
      <c r="L163" s="79" t="s">
        <v>12</v>
      </c>
      <c r="M163" s="98">
        <f t="shared" si="21"/>
        <v>2970</v>
      </c>
      <c r="N163" s="77">
        <v>1.2</v>
      </c>
      <c r="O163" s="79" t="s">
        <v>12</v>
      </c>
      <c r="P163" s="74">
        <f t="shared" si="22"/>
        <v>1200</v>
      </c>
    </row>
    <row r="164" spans="2:16">
      <c r="B164" s="89">
        <v>25</v>
      </c>
      <c r="C164" s="79" t="s">
        <v>65</v>
      </c>
      <c r="D164" s="74">
        <f t="shared" si="15"/>
        <v>3.5714285714285716</v>
      </c>
      <c r="E164" s="91">
        <v>1.4350000000000001</v>
      </c>
      <c r="F164" s="92">
        <v>7.7689999999999996E-4</v>
      </c>
      <c r="G164" s="88">
        <f t="shared" si="16"/>
        <v>1.4357769</v>
      </c>
      <c r="H164" s="77">
        <v>93.72</v>
      </c>
      <c r="I164" s="79" t="s">
        <v>12</v>
      </c>
      <c r="J164" s="98">
        <f t="shared" si="13"/>
        <v>93720</v>
      </c>
      <c r="K164" s="77">
        <v>3.58</v>
      </c>
      <c r="L164" s="79" t="s">
        <v>12</v>
      </c>
      <c r="M164" s="98">
        <f t="shared" si="21"/>
        <v>3580</v>
      </c>
      <c r="N164" s="77">
        <v>1.35</v>
      </c>
      <c r="O164" s="79" t="s">
        <v>12</v>
      </c>
      <c r="P164" s="74">
        <f t="shared" si="22"/>
        <v>1350</v>
      </c>
    </row>
    <row r="165" spans="2:16">
      <c r="B165" s="89">
        <v>27.5</v>
      </c>
      <c r="C165" s="79" t="s">
        <v>65</v>
      </c>
      <c r="D165" s="74">
        <f t="shared" si="15"/>
        <v>3.9285714285714284</v>
      </c>
      <c r="E165" s="91">
        <v>1.341</v>
      </c>
      <c r="F165" s="92">
        <v>7.1389999999999995E-4</v>
      </c>
      <c r="G165" s="88">
        <f t="shared" si="16"/>
        <v>1.3417139</v>
      </c>
      <c r="H165" s="77">
        <v>108.67</v>
      </c>
      <c r="I165" s="79" t="s">
        <v>12</v>
      </c>
      <c r="J165" s="98">
        <f t="shared" si="13"/>
        <v>108670</v>
      </c>
      <c r="K165" s="77">
        <v>4.17</v>
      </c>
      <c r="L165" s="79" t="s">
        <v>12</v>
      </c>
      <c r="M165" s="98">
        <f t="shared" si="21"/>
        <v>4170</v>
      </c>
      <c r="N165" s="77">
        <v>1.51</v>
      </c>
      <c r="O165" s="79" t="s">
        <v>12</v>
      </c>
      <c r="P165" s="74">
        <f t="shared" si="22"/>
        <v>1510</v>
      </c>
    </row>
    <row r="166" spans="2:16">
      <c r="B166" s="89">
        <v>30</v>
      </c>
      <c r="C166" s="79" t="s">
        <v>65</v>
      </c>
      <c r="D166" s="74">
        <f t="shared" si="15"/>
        <v>4.2857142857142856</v>
      </c>
      <c r="E166" s="91">
        <v>1.26</v>
      </c>
      <c r="F166" s="92">
        <v>6.6080000000000002E-4</v>
      </c>
      <c r="G166" s="88">
        <f t="shared" si="16"/>
        <v>1.2606607999999999</v>
      </c>
      <c r="H166" s="77">
        <v>124.62</v>
      </c>
      <c r="I166" s="79" t="s">
        <v>12</v>
      </c>
      <c r="J166" s="98">
        <f t="shared" si="13"/>
        <v>124620</v>
      </c>
      <c r="K166" s="77">
        <v>4.75</v>
      </c>
      <c r="L166" s="79" t="s">
        <v>12</v>
      </c>
      <c r="M166" s="98">
        <f t="shared" si="21"/>
        <v>4750</v>
      </c>
      <c r="N166" s="77">
        <v>1.69</v>
      </c>
      <c r="O166" s="79" t="s">
        <v>12</v>
      </c>
      <c r="P166" s="74">
        <f t="shared" ref="P166:P168" si="23">N166*1000</f>
        <v>1690</v>
      </c>
    </row>
    <row r="167" spans="2:16">
      <c r="B167" s="89">
        <v>32.5</v>
      </c>
      <c r="C167" s="79" t="s">
        <v>65</v>
      </c>
      <c r="D167" s="74">
        <f t="shared" si="15"/>
        <v>4.6428571428571432</v>
      </c>
      <c r="E167" s="91">
        <v>1.1890000000000001</v>
      </c>
      <c r="F167" s="92">
        <v>6.154E-4</v>
      </c>
      <c r="G167" s="88">
        <f t="shared" si="16"/>
        <v>1.1896154000000001</v>
      </c>
      <c r="H167" s="77">
        <v>141.56</v>
      </c>
      <c r="I167" s="79" t="s">
        <v>12</v>
      </c>
      <c r="J167" s="98">
        <f t="shared" si="13"/>
        <v>141560</v>
      </c>
      <c r="K167" s="77">
        <v>5.34</v>
      </c>
      <c r="L167" s="79" t="s">
        <v>12</v>
      </c>
      <c r="M167" s="98">
        <f t="shared" si="21"/>
        <v>5340</v>
      </c>
      <c r="N167" s="77">
        <v>1.87</v>
      </c>
      <c r="O167" s="79" t="s">
        <v>12</v>
      </c>
      <c r="P167" s="74">
        <f t="shared" si="23"/>
        <v>1870</v>
      </c>
    </row>
    <row r="168" spans="2:16">
      <c r="B168" s="89">
        <v>35</v>
      </c>
      <c r="C168" s="79" t="s">
        <v>65</v>
      </c>
      <c r="D168" s="74">
        <f t="shared" si="15"/>
        <v>5</v>
      </c>
      <c r="E168" s="91">
        <v>1.125</v>
      </c>
      <c r="F168" s="92">
        <v>5.7609999999999996E-4</v>
      </c>
      <c r="G168" s="88">
        <f t="shared" si="16"/>
        <v>1.1255761</v>
      </c>
      <c r="H168" s="77">
        <v>159.49</v>
      </c>
      <c r="I168" s="79" t="s">
        <v>12</v>
      </c>
      <c r="J168" s="98">
        <f t="shared" si="13"/>
        <v>159490</v>
      </c>
      <c r="K168" s="77">
        <v>5.93</v>
      </c>
      <c r="L168" s="79" t="s">
        <v>12</v>
      </c>
      <c r="M168" s="98">
        <f t="shared" si="21"/>
        <v>5930</v>
      </c>
      <c r="N168" s="77">
        <v>2.06</v>
      </c>
      <c r="O168" s="79" t="s">
        <v>12</v>
      </c>
      <c r="P168" s="74">
        <f t="shared" si="23"/>
        <v>2060</v>
      </c>
    </row>
    <row r="169" spans="2:16">
      <c r="B169" s="89">
        <v>37.5</v>
      </c>
      <c r="C169" s="79" t="s">
        <v>65</v>
      </c>
      <c r="D169" s="74">
        <f t="shared" si="15"/>
        <v>5.3571428571428568</v>
      </c>
      <c r="E169" s="91">
        <v>1.0680000000000001</v>
      </c>
      <c r="F169" s="92">
        <v>5.4180000000000005E-4</v>
      </c>
      <c r="G169" s="88">
        <f t="shared" si="16"/>
        <v>1.0685418</v>
      </c>
      <c r="H169" s="77">
        <v>178.41</v>
      </c>
      <c r="I169" s="79" t="s">
        <v>12</v>
      </c>
      <c r="J169" s="98">
        <f t="shared" si="13"/>
        <v>178410</v>
      </c>
      <c r="K169" s="77">
        <v>6.52</v>
      </c>
      <c r="L169" s="79" t="s">
        <v>12</v>
      </c>
      <c r="M169" s="98">
        <f t="shared" si="21"/>
        <v>6520</v>
      </c>
      <c r="N169" s="77">
        <v>2.27</v>
      </c>
      <c r="O169" s="79" t="s">
        <v>12</v>
      </c>
      <c r="P169" s="98">
        <f t="shared" ref="P169:P174" si="24">N169*1000</f>
        <v>2270</v>
      </c>
    </row>
    <row r="170" spans="2:16">
      <c r="B170" s="89">
        <v>40</v>
      </c>
      <c r="C170" s="79" t="s">
        <v>65</v>
      </c>
      <c r="D170" s="74">
        <f t="shared" si="15"/>
        <v>5.7142857142857144</v>
      </c>
      <c r="E170" s="91">
        <v>1.0169999999999999</v>
      </c>
      <c r="F170" s="92">
        <v>5.1150000000000002E-4</v>
      </c>
      <c r="G170" s="88">
        <f t="shared" si="16"/>
        <v>1.0175114999999999</v>
      </c>
      <c r="H170" s="77">
        <v>198.31</v>
      </c>
      <c r="I170" s="79" t="s">
        <v>12</v>
      </c>
      <c r="J170" s="98">
        <f t="shared" ref="J170:J179" si="25">H170*1000</f>
        <v>198310</v>
      </c>
      <c r="K170" s="77">
        <v>7.12</v>
      </c>
      <c r="L170" s="79" t="s">
        <v>12</v>
      </c>
      <c r="M170" s="98">
        <f t="shared" si="21"/>
        <v>7120</v>
      </c>
      <c r="N170" s="77">
        <v>2.48</v>
      </c>
      <c r="O170" s="79" t="s">
        <v>12</v>
      </c>
      <c r="P170" s="98">
        <f t="shared" si="24"/>
        <v>2480</v>
      </c>
    </row>
    <row r="171" spans="2:16">
      <c r="B171" s="89">
        <v>45</v>
      </c>
      <c r="C171" s="79" t="s">
        <v>65</v>
      </c>
      <c r="D171" s="74">
        <f t="shared" si="15"/>
        <v>6.4285714285714288</v>
      </c>
      <c r="E171" s="91">
        <v>0.9274</v>
      </c>
      <c r="F171" s="92">
        <v>4.6040000000000002E-4</v>
      </c>
      <c r="G171" s="88">
        <f t="shared" si="16"/>
        <v>0.92786040000000003</v>
      </c>
      <c r="H171" s="77">
        <v>241.03</v>
      </c>
      <c r="I171" s="79" t="s">
        <v>12</v>
      </c>
      <c r="J171" s="98">
        <f t="shared" si="25"/>
        <v>241030</v>
      </c>
      <c r="K171" s="77">
        <v>9.3699999999999992</v>
      </c>
      <c r="L171" s="79" t="s">
        <v>12</v>
      </c>
      <c r="M171" s="98">
        <f t="shared" si="21"/>
        <v>9370</v>
      </c>
      <c r="N171" s="77">
        <v>2.94</v>
      </c>
      <c r="O171" s="79" t="s">
        <v>12</v>
      </c>
      <c r="P171" s="98">
        <f t="shared" si="24"/>
        <v>2940</v>
      </c>
    </row>
    <row r="172" spans="2:16">
      <c r="B172" s="89">
        <v>50</v>
      </c>
      <c r="C172" s="79" t="s">
        <v>65</v>
      </c>
      <c r="D172" s="74">
        <f t="shared" si="15"/>
        <v>7.1428571428571432</v>
      </c>
      <c r="E172" s="91">
        <v>0.85229999999999995</v>
      </c>
      <c r="F172" s="92">
        <v>4.1899999999999999E-4</v>
      </c>
      <c r="G172" s="88">
        <f t="shared" si="16"/>
        <v>0.85271899999999989</v>
      </c>
      <c r="H172" s="77">
        <v>287.7</v>
      </c>
      <c r="I172" s="79" t="s">
        <v>12</v>
      </c>
      <c r="J172" s="98">
        <f t="shared" si="25"/>
        <v>287700</v>
      </c>
      <c r="K172" s="77">
        <v>11.5</v>
      </c>
      <c r="L172" s="79" t="s">
        <v>12</v>
      </c>
      <c r="M172" s="98">
        <f t="shared" si="21"/>
        <v>11500</v>
      </c>
      <c r="N172" s="77">
        <v>3.45</v>
      </c>
      <c r="O172" s="79" t="s">
        <v>12</v>
      </c>
      <c r="P172" s="98">
        <f t="shared" si="24"/>
        <v>3450</v>
      </c>
    </row>
    <row r="173" spans="2:16">
      <c r="B173" s="89">
        <v>55</v>
      </c>
      <c r="C173" s="79" t="s">
        <v>65</v>
      </c>
      <c r="D173" s="74">
        <f t="shared" si="15"/>
        <v>7.8571428571428568</v>
      </c>
      <c r="E173" s="91">
        <v>0.78810000000000002</v>
      </c>
      <c r="F173" s="92">
        <v>3.8470000000000003E-4</v>
      </c>
      <c r="G173" s="88">
        <f t="shared" si="16"/>
        <v>0.78848470000000004</v>
      </c>
      <c r="H173" s="77">
        <v>338.33</v>
      </c>
      <c r="I173" s="79" t="s">
        <v>12</v>
      </c>
      <c r="J173" s="98">
        <f t="shared" si="25"/>
        <v>338330</v>
      </c>
      <c r="K173" s="77">
        <v>13.58</v>
      </c>
      <c r="L173" s="79" t="s">
        <v>12</v>
      </c>
      <c r="M173" s="98">
        <f t="shared" si="21"/>
        <v>13580</v>
      </c>
      <c r="N173" s="77">
        <v>3.99</v>
      </c>
      <c r="O173" s="79" t="s">
        <v>12</v>
      </c>
      <c r="P173" s="98">
        <f t="shared" si="24"/>
        <v>3990</v>
      </c>
    </row>
    <row r="174" spans="2:16">
      <c r="B174" s="89">
        <v>60</v>
      </c>
      <c r="C174" s="79" t="s">
        <v>65</v>
      </c>
      <c r="D174" s="74">
        <f t="shared" si="15"/>
        <v>8.5714285714285712</v>
      </c>
      <c r="E174" s="91">
        <v>0.73280000000000001</v>
      </c>
      <c r="F174" s="92">
        <v>3.5589999999999998E-4</v>
      </c>
      <c r="G174" s="88">
        <f t="shared" si="16"/>
        <v>0.73315589999999997</v>
      </c>
      <c r="H174" s="77">
        <v>392.92</v>
      </c>
      <c r="I174" s="79" t="s">
        <v>12</v>
      </c>
      <c r="J174" s="98">
        <f t="shared" si="25"/>
        <v>392920</v>
      </c>
      <c r="K174" s="77">
        <v>15.66</v>
      </c>
      <c r="L174" s="79" t="s">
        <v>12</v>
      </c>
      <c r="M174" s="98">
        <f t="shared" si="21"/>
        <v>15660</v>
      </c>
      <c r="N174" s="77">
        <v>4.57</v>
      </c>
      <c r="O174" s="79" t="s">
        <v>12</v>
      </c>
      <c r="P174" s="98">
        <f t="shared" si="24"/>
        <v>4570</v>
      </c>
    </row>
    <row r="175" spans="2:16">
      <c r="B175" s="89">
        <v>65</v>
      </c>
      <c r="C175" s="79" t="s">
        <v>65</v>
      </c>
      <c r="D175" s="74">
        <f t="shared" si="15"/>
        <v>9.2857142857142865</v>
      </c>
      <c r="E175" s="91">
        <v>0.6845</v>
      </c>
      <c r="F175" s="92">
        <v>3.3119999999999997E-4</v>
      </c>
      <c r="G175" s="88">
        <f t="shared" si="16"/>
        <v>0.68483119999999997</v>
      </c>
      <c r="H175" s="77">
        <v>451.5</v>
      </c>
      <c r="I175" s="79" t="s">
        <v>12</v>
      </c>
      <c r="J175" s="98">
        <f t="shared" si="25"/>
        <v>451500</v>
      </c>
      <c r="K175" s="77">
        <v>17.760000000000002</v>
      </c>
      <c r="L175" s="79" t="s">
        <v>12</v>
      </c>
      <c r="M175" s="98">
        <f t="shared" si="21"/>
        <v>17760</v>
      </c>
      <c r="N175" s="77">
        <v>5.2</v>
      </c>
      <c r="O175" s="79" t="s">
        <v>12</v>
      </c>
      <c r="P175" s="98">
        <f>N175*1000</f>
        <v>5200</v>
      </c>
    </row>
    <row r="176" spans="2:16">
      <c r="B176" s="89">
        <v>70</v>
      </c>
      <c r="C176" s="79" t="s">
        <v>65</v>
      </c>
      <c r="D176" s="74">
        <f t="shared" si="15"/>
        <v>10</v>
      </c>
      <c r="E176" s="91">
        <v>0.64219999999999999</v>
      </c>
      <c r="F176" s="92">
        <v>3.099E-4</v>
      </c>
      <c r="G176" s="88">
        <f t="shared" si="16"/>
        <v>0.64250989999999997</v>
      </c>
      <c r="H176" s="77">
        <v>514.07000000000005</v>
      </c>
      <c r="I176" s="79" t="s">
        <v>12</v>
      </c>
      <c r="J176" s="98">
        <f t="shared" si="25"/>
        <v>514070.00000000006</v>
      </c>
      <c r="K176" s="77">
        <v>19.89</v>
      </c>
      <c r="L176" s="79" t="s">
        <v>12</v>
      </c>
      <c r="M176" s="98">
        <f t="shared" si="21"/>
        <v>19890</v>
      </c>
      <c r="N176" s="77">
        <v>5.86</v>
      </c>
      <c r="O176" s="79" t="s">
        <v>12</v>
      </c>
      <c r="P176" s="98">
        <f t="shared" ref="P176:P208" si="26">N176*1000</f>
        <v>5860</v>
      </c>
    </row>
    <row r="177" spans="1:16">
      <c r="A177" s="4"/>
      <c r="B177" s="89">
        <v>80</v>
      </c>
      <c r="C177" s="79" t="s">
        <v>65</v>
      </c>
      <c r="D177" s="74">
        <f t="shared" si="15"/>
        <v>11.428571428571429</v>
      </c>
      <c r="E177" s="91">
        <v>0.57150000000000001</v>
      </c>
      <c r="F177" s="92">
        <v>2.7480000000000001E-4</v>
      </c>
      <c r="G177" s="88">
        <f t="shared" si="16"/>
        <v>0.57177480000000003</v>
      </c>
      <c r="H177" s="77">
        <v>651.05999999999995</v>
      </c>
      <c r="I177" s="79" t="s">
        <v>12</v>
      </c>
      <c r="J177" s="98">
        <f t="shared" si="25"/>
        <v>651060</v>
      </c>
      <c r="K177" s="77">
        <v>27.85</v>
      </c>
      <c r="L177" s="79" t="s">
        <v>12</v>
      </c>
      <c r="M177" s="98">
        <f t="shared" si="21"/>
        <v>27850</v>
      </c>
      <c r="N177" s="77">
        <v>7.32</v>
      </c>
      <c r="O177" s="79" t="s">
        <v>12</v>
      </c>
      <c r="P177" s="98">
        <f t="shared" si="26"/>
        <v>7320</v>
      </c>
    </row>
    <row r="178" spans="1:16">
      <c r="B178" s="77">
        <v>90</v>
      </c>
      <c r="C178" s="79" t="s">
        <v>65</v>
      </c>
      <c r="D178" s="74">
        <f t="shared" si="15"/>
        <v>12.857142857142858</v>
      </c>
      <c r="E178" s="91">
        <v>0.5151</v>
      </c>
      <c r="F178" s="92">
        <v>2.4719999999999999E-4</v>
      </c>
      <c r="G178" s="88">
        <f t="shared" si="16"/>
        <v>0.51534720000000001</v>
      </c>
      <c r="H178" s="77">
        <v>804.01</v>
      </c>
      <c r="I178" s="79" t="s">
        <v>12</v>
      </c>
      <c r="J178" s="98">
        <f t="shared" si="25"/>
        <v>804010</v>
      </c>
      <c r="K178" s="77">
        <v>35.36</v>
      </c>
      <c r="L178" s="79" t="s">
        <v>12</v>
      </c>
      <c r="M178" s="98">
        <f t="shared" si="21"/>
        <v>35360</v>
      </c>
      <c r="N178" s="77">
        <v>8.94</v>
      </c>
      <c r="O178" s="79" t="s">
        <v>12</v>
      </c>
      <c r="P178" s="98">
        <f t="shared" si="26"/>
        <v>8940</v>
      </c>
    </row>
    <row r="179" spans="1:16">
      <c r="B179" s="89">
        <v>100</v>
      </c>
      <c r="C179" s="90" t="s">
        <v>65</v>
      </c>
      <c r="D179" s="74">
        <f t="shared" si="15"/>
        <v>14.285714285714286</v>
      </c>
      <c r="E179" s="91">
        <v>0.46939999999999998</v>
      </c>
      <c r="F179" s="92">
        <v>2.2479999999999999E-4</v>
      </c>
      <c r="G179" s="88">
        <f t="shared" si="16"/>
        <v>0.46962480000000001</v>
      </c>
      <c r="H179" s="77">
        <v>972.77</v>
      </c>
      <c r="I179" s="79" t="s">
        <v>12</v>
      </c>
      <c r="J179" s="98">
        <f t="shared" si="25"/>
        <v>972770</v>
      </c>
      <c r="K179" s="77">
        <v>42.76</v>
      </c>
      <c r="L179" s="79" t="s">
        <v>12</v>
      </c>
      <c r="M179" s="98">
        <f t="shared" si="21"/>
        <v>42760</v>
      </c>
      <c r="N179" s="77">
        <v>10.73</v>
      </c>
      <c r="O179" s="79" t="s">
        <v>12</v>
      </c>
      <c r="P179" s="98">
        <f t="shared" si="26"/>
        <v>10730</v>
      </c>
    </row>
    <row r="180" spans="1:16">
      <c r="B180" s="89">
        <v>110</v>
      </c>
      <c r="C180" s="90" t="s">
        <v>65</v>
      </c>
      <c r="D180" s="74">
        <f t="shared" si="15"/>
        <v>15.714285714285714</v>
      </c>
      <c r="E180" s="91">
        <v>0.43180000000000002</v>
      </c>
      <c r="F180" s="92">
        <v>2.063E-4</v>
      </c>
      <c r="G180" s="88">
        <f t="shared" si="16"/>
        <v>0.43200630000000001</v>
      </c>
      <c r="H180" s="77">
        <v>1.1599999999999999</v>
      </c>
      <c r="I180" s="78" t="s">
        <v>90</v>
      </c>
      <c r="J180" s="98">
        <f t="shared" ref="J177:J183" si="27">H180*1000000</f>
        <v>1160000</v>
      </c>
      <c r="K180" s="77">
        <v>50.19</v>
      </c>
      <c r="L180" s="79" t="s">
        <v>12</v>
      </c>
      <c r="M180" s="98">
        <f t="shared" si="21"/>
        <v>50190</v>
      </c>
      <c r="N180" s="77">
        <v>12.68</v>
      </c>
      <c r="O180" s="79" t="s">
        <v>12</v>
      </c>
      <c r="P180" s="98">
        <f t="shared" si="26"/>
        <v>12680</v>
      </c>
    </row>
    <row r="181" spans="1:16">
      <c r="B181" s="89">
        <v>120</v>
      </c>
      <c r="C181" s="90" t="s">
        <v>65</v>
      </c>
      <c r="D181" s="74">
        <f t="shared" si="15"/>
        <v>17.142857142857142</v>
      </c>
      <c r="E181" s="91">
        <v>0.40039999999999998</v>
      </c>
      <c r="F181" s="92">
        <v>1.907E-4</v>
      </c>
      <c r="G181" s="88">
        <f t="shared" si="16"/>
        <v>0.40059069999999997</v>
      </c>
      <c r="H181" s="77">
        <v>1.36</v>
      </c>
      <c r="I181" s="79" t="s">
        <v>90</v>
      </c>
      <c r="J181" s="98">
        <f t="shared" si="27"/>
        <v>1360000</v>
      </c>
      <c r="K181" s="77">
        <v>57.71</v>
      </c>
      <c r="L181" s="79" t="s">
        <v>12</v>
      </c>
      <c r="M181" s="98">
        <f t="shared" si="21"/>
        <v>57710</v>
      </c>
      <c r="N181" s="77">
        <v>14.79</v>
      </c>
      <c r="O181" s="79" t="s">
        <v>12</v>
      </c>
      <c r="P181" s="98">
        <f t="shared" si="26"/>
        <v>14790</v>
      </c>
    </row>
    <row r="182" spans="1:16">
      <c r="B182" s="89">
        <v>130</v>
      </c>
      <c r="C182" s="90" t="s">
        <v>65</v>
      </c>
      <c r="D182" s="74">
        <f t="shared" si="15"/>
        <v>18.571428571428573</v>
      </c>
      <c r="E182" s="91">
        <v>0.37409999999999999</v>
      </c>
      <c r="F182" s="92">
        <v>1.773E-4</v>
      </c>
      <c r="G182" s="88">
        <f t="shared" si="16"/>
        <v>0.37427729999999998</v>
      </c>
      <c r="H182" s="77">
        <v>1.57</v>
      </c>
      <c r="I182" s="79" t="s">
        <v>90</v>
      </c>
      <c r="J182" s="98">
        <f t="shared" si="27"/>
        <v>1570000</v>
      </c>
      <c r="K182" s="77">
        <v>65.319999999999993</v>
      </c>
      <c r="L182" s="79" t="s">
        <v>12</v>
      </c>
      <c r="M182" s="98">
        <f t="shared" si="21"/>
        <v>65319.999999999993</v>
      </c>
      <c r="N182" s="77">
        <v>17.059999999999999</v>
      </c>
      <c r="O182" s="79" t="s">
        <v>12</v>
      </c>
      <c r="P182" s="98">
        <f t="shared" si="26"/>
        <v>17060</v>
      </c>
    </row>
    <row r="183" spans="1:16">
      <c r="B183" s="89">
        <v>140</v>
      </c>
      <c r="C183" s="90" t="s">
        <v>65</v>
      </c>
      <c r="D183" s="74">
        <f t="shared" si="15"/>
        <v>20</v>
      </c>
      <c r="E183" s="91">
        <v>0.35170000000000001</v>
      </c>
      <c r="F183" s="92">
        <v>1.6579999999999999E-4</v>
      </c>
      <c r="G183" s="88">
        <f t="shared" si="16"/>
        <v>0.35186580000000001</v>
      </c>
      <c r="H183" s="77">
        <v>1.8</v>
      </c>
      <c r="I183" s="79" t="s">
        <v>90</v>
      </c>
      <c r="J183" s="98">
        <f t="shared" si="27"/>
        <v>1800000</v>
      </c>
      <c r="K183" s="77">
        <v>73.03</v>
      </c>
      <c r="L183" s="79" t="s">
        <v>12</v>
      </c>
      <c r="M183" s="98">
        <f t="shared" si="21"/>
        <v>73030</v>
      </c>
      <c r="N183" s="77">
        <v>19.48</v>
      </c>
      <c r="O183" s="79" t="s">
        <v>12</v>
      </c>
      <c r="P183" s="98">
        <f t="shared" si="26"/>
        <v>19480</v>
      </c>
    </row>
    <row r="184" spans="1:16">
      <c r="B184" s="89">
        <v>150</v>
      </c>
      <c r="C184" s="90" t="s">
        <v>65</v>
      </c>
      <c r="D184" s="74">
        <f t="shared" si="15"/>
        <v>21.428571428571427</v>
      </c>
      <c r="E184" s="91">
        <v>0.33250000000000002</v>
      </c>
      <c r="F184" s="92">
        <v>1.5579999999999999E-4</v>
      </c>
      <c r="G184" s="88">
        <f t="shared" si="16"/>
        <v>0.3326558</v>
      </c>
      <c r="H184" s="77">
        <v>2.04</v>
      </c>
      <c r="I184" s="79" t="s">
        <v>90</v>
      </c>
      <c r="J184" s="98">
        <f t="shared" ref="J184:J188" si="28">H184*1000000</f>
        <v>2040000</v>
      </c>
      <c r="K184" s="77">
        <v>80.849999999999994</v>
      </c>
      <c r="L184" s="79" t="s">
        <v>12</v>
      </c>
      <c r="M184" s="98">
        <f t="shared" si="21"/>
        <v>80850</v>
      </c>
      <c r="N184" s="77">
        <v>22.04</v>
      </c>
      <c r="O184" s="79" t="s">
        <v>12</v>
      </c>
      <c r="P184" s="98">
        <f t="shared" si="26"/>
        <v>22040</v>
      </c>
    </row>
    <row r="185" spans="1:16">
      <c r="B185" s="89">
        <v>160</v>
      </c>
      <c r="C185" s="90" t="s">
        <v>65</v>
      </c>
      <c r="D185" s="74">
        <f t="shared" si="15"/>
        <v>22.857142857142858</v>
      </c>
      <c r="E185" s="91">
        <v>0.31590000000000001</v>
      </c>
      <c r="F185" s="92">
        <v>1.47E-4</v>
      </c>
      <c r="G185" s="88">
        <f t="shared" si="16"/>
        <v>0.31604700000000002</v>
      </c>
      <c r="H185" s="77">
        <v>2.2999999999999998</v>
      </c>
      <c r="I185" s="79" t="s">
        <v>90</v>
      </c>
      <c r="J185" s="98">
        <f t="shared" si="28"/>
        <v>2300000</v>
      </c>
      <c r="K185" s="77">
        <v>88.75</v>
      </c>
      <c r="L185" s="79" t="s">
        <v>12</v>
      </c>
      <c r="M185" s="98">
        <f t="shared" si="21"/>
        <v>88750</v>
      </c>
      <c r="N185" s="77">
        <v>24.74</v>
      </c>
      <c r="O185" s="79" t="s">
        <v>12</v>
      </c>
      <c r="P185" s="98">
        <f t="shared" si="26"/>
        <v>24740</v>
      </c>
    </row>
    <row r="186" spans="1:16">
      <c r="B186" s="89">
        <v>170</v>
      </c>
      <c r="C186" s="90" t="s">
        <v>65</v>
      </c>
      <c r="D186" s="74">
        <f t="shared" si="15"/>
        <v>24.285714285714285</v>
      </c>
      <c r="E186" s="91">
        <v>0.3014</v>
      </c>
      <c r="F186" s="92">
        <v>1.3909999999999999E-4</v>
      </c>
      <c r="G186" s="88">
        <f t="shared" si="16"/>
        <v>0.3015391</v>
      </c>
      <c r="H186" s="77">
        <v>2.57</v>
      </c>
      <c r="I186" s="79" t="s">
        <v>90</v>
      </c>
      <c r="J186" s="98">
        <f t="shared" si="28"/>
        <v>2570000</v>
      </c>
      <c r="K186" s="77">
        <v>96.73</v>
      </c>
      <c r="L186" s="79" t="s">
        <v>12</v>
      </c>
      <c r="M186" s="98">
        <f t="shared" si="21"/>
        <v>96730</v>
      </c>
      <c r="N186" s="77">
        <v>27.57</v>
      </c>
      <c r="O186" s="79" t="s">
        <v>12</v>
      </c>
      <c r="P186" s="98">
        <f t="shared" si="26"/>
        <v>27570</v>
      </c>
    </row>
    <row r="187" spans="1:16">
      <c r="B187" s="89">
        <v>180</v>
      </c>
      <c r="C187" s="90" t="s">
        <v>65</v>
      </c>
      <c r="D187" s="74">
        <f t="shared" si="15"/>
        <v>25.714285714285715</v>
      </c>
      <c r="E187" s="91">
        <v>0.28870000000000001</v>
      </c>
      <c r="F187" s="92">
        <v>1.3210000000000001E-4</v>
      </c>
      <c r="G187" s="88">
        <f t="shared" si="16"/>
        <v>0.28883210000000004</v>
      </c>
      <c r="H187" s="77">
        <v>2.85</v>
      </c>
      <c r="I187" s="79" t="s">
        <v>90</v>
      </c>
      <c r="J187" s="98">
        <f t="shared" si="28"/>
        <v>2850000</v>
      </c>
      <c r="K187" s="77">
        <v>104.77</v>
      </c>
      <c r="L187" s="79" t="s">
        <v>12</v>
      </c>
      <c r="M187" s="98">
        <f t="shared" si="21"/>
        <v>104770</v>
      </c>
      <c r="N187" s="77">
        <v>30.53</v>
      </c>
      <c r="O187" s="79" t="s">
        <v>12</v>
      </c>
      <c r="P187" s="98">
        <f t="shared" si="26"/>
        <v>30530</v>
      </c>
    </row>
    <row r="188" spans="1:16">
      <c r="B188" s="89">
        <v>200</v>
      </c>
      <c r="C188" s="90" t="s">
        <v>65</v>
      </c>
      <c r="D188" s="74">
        <f t="shared" si="15"/>
        <v>28.571428571428573</v>
      </c>
      <c r="E188" s="91">
        <v>0.26719999999999999</v>
      </c>
      <c r="F188" s="92">
        <v>1.2E-4</v>
      </c>
      <c r="G188" s="88">
        <f t="shared" si="16"/>
        <v>0.26732</v>
      </c>
      <c r="H188" s="77">
        <v>3.45</v>
      </c>
      <c r="I188" s="79" t="s">
        <v>90</v>
      </c>
      <c r="J188" s="98">
        <f t="shared" si="28"/>
        <v>3450000</v>
      </c>
      <c r="K188" s="77">
        <v>134.97</v>
      </c>
      <c r="L188" s="79" t="s">
        <v>12</v>
      </c>
      <c r="M188" s="98">
        <f t="shared" si="21"/>
        <v>134970</v>
      </c>
      <c r="N188" s="77">
        <v>36.799999999999997</v>
      </c>
      <c r="O188" s="79" t="s">
        <v>12</v>
      </c>
      <c r="P188" s="98">
        <f t="shared" si="26"/>
        <v>36800</v>
      </c>
    </row>
    <row r="189" spans="1:16">
      <c r="B189" s="89">
        <v>225</v>
      </c>
      <c r="C189" s="90" t="s">
        <v>65</v>
      </c>
      <c r="D189" s="74">
        <f t="shared" si="15"/>
        <v>32.142857142857146</v>
      </c>
      <c r="E189" s="91">
        <v>0.24379999999999999</v>
      </c>
      <c r="F189" s="92">
        <v>1.078E-4</v>
      </c>
      <c r="G189" s="88">
        <f t="shared" si="16"/>
        <v>0.24390779999999998</v>
      </c>
      <c r="H189" s="77">
        <v>4.26</v>
      </c>
      <c r="I189" s="79" t="s">
        <v>90</v>
      </c>
      <c r="J189" s="98">
        <f>H189*1000000</f>
        <v>4260000</v>
      </c>
      <c r="K189" s="77">
        <v>177.73</v>
      </c>
      <c r="L189" s="79" t="s">
        <v>12</v>
      </c>
      <c r="M189" s="98">
        <f t="shared" si="21"/>
        <v>177730</v>
      </c>
      <c r="N189" s="77">
        <v>45.3</v>
      </c>
      <c r="O189" s="79" t="s">
        <v>12</v>
      </c>
      <c r="P189" s="98">
        <f t="shared" si="26"/>
        <v>45300</v>
      </c>
    </row>
    <row r="190" spans="1:16">
      <c r="B190" s="89">
        <v>250</v>
      </c>
      <c r="C190" s="90" t="s">
        <v>65</v>
      </c>
      <c r="D190" s="74">
        <f t="shared" si="15"/>
        <v>35.714285714285715</v>
      </c>
      <c r="E190" s="91">
        <v>0.22370000000000001</v>
      </c>
      <c r="F190" s="92">
        <v>9.7969999999999999E-5</v>
      </c>
      <c r="G190" s="88">
        <f t="shared" si="16"/>
        <v>0.22379797000000001</v>
      </c>
      <c r="H190" s="77">
        <v>5.15</v>
      </c>
      <c r="I190" s="79" t="s">
        <v>90</v>
      </c>
      <c r="J190" s="98">
        <f t="shared" ref="J190:J225" si="29">H190*1000000</f>
        <v>5150000</v>
      </c>
      <c r="K190" s="77">
        <v>218.11</v>
      </c>
      <c r="L190" s="79" t="s">
        <v>12</v>
      </c>
      <c r="M190" s="98">
        <f t="shared" si="21"/>
        <v>218110</v>
      </c>
      <c r="N190" s="77">
        <v>54.51</v>
      </c>
      <c r="O190" s="79" t="s">
        <v>12</v>
      </c>
      <c r="P190" s="98">
        <f t="shared" si="26"/>
        <v>54510</v>
      </c>
    </row>
    <row r="191" spans="1:16">
      <c r="B191" s="89">
        <v>275</v>
      </c>
      <c r="C191" s="90" t="s">
        <v>65</v>
      </c>
      <c r="D191" s="74">
        <f t="shared" ref="D191:D204" si="30">B191/$C$5</f>
        <v>39.285714285714285</v>
      </c>
      <c r="E191" s="91">
        <v>0.20699999999999999</v>
      </c>
      <c r="F191" s="92">
        <v>8.9829999999999999E-5</v>
      </c>
      <c r="G191" s="88">
        <f t="shared" si="16"/>
        <v>0.20708983</v>
      </c>
      <c r="H191" s="77">
        <v>6.11</v>
      </c>
      <c r="I191" s="79" t="s">
        <v>90</v>
      </c>
      <c r="J191" s="98">
        <f t="shared" si="29"/>
        <v>6110000</v>
      </c>
      <c r="K191" s="77">
        <v>257.70999999999998</v>
      </c>
      <c r="L191" s="79" t="s">
        <v>12</v>
      </c>
      <c r="M191" s="98">
        <f t="shared" si="21"/>
        <v>257709.99999999997</v>
      </c>
      <c r="N191" s="77">
        <v>64.459999999999994</v>
      </c>
      <c r="O191" s="79" t="s">
        <v>12</v>
      </c>
      <c r="P191" s="98">
        <f t="shared" si="26"/>
        <v>64459.999999999993</v>
      </c>
    </row>
    <row r="192" spans="1:16">
      <c r="B192" s="89">
        <v>300</v>
      </c>
      <c r="C192" s="90" t="s">
        <v>65</v>
      </c>
      <c r="D192" s="74">
        <f t="shared" si="30"/>
        <v>42.857142857142854</v>
      </c>
      <c r="E192" s="91">
        <v>0.193</v>
      </c>
      <c r="F192" s="92">
        <v>8.2979999999999995E-5</v>
      </c>
      <c r="G192" s="88">
        <f t="shared" si="16"/>
        <v>0.19308298000000002</v>
      </c>
      <c r="H192" s="77">
        <v>7.15</v>
      </c>
      <c r="I192" s="79" t="s">
        <v>90</v>
      </c>
      <c r="J192" s="98">
        <f t="shared" si="29"/>
        <v>7150000</v>
      </c>
      <c r="K192" s="77">
        <v>297.12</v>
      </c>
      <c r="L192" s="79" t="s">
        <v>12</v>
      </c>
      <c r="M192" s="98">
        <f t="shared" si="21"/>
        <v>297120</v>
      </c>
      <c r="N192" s="77">
        <v>75.12</v>
      </c>
      <c r="O192" s="79" t="s">
        <v>12</v>
      </c>
      <c r="P192" s="98">
        <f t="shared" si="26"/>
        <v>75120</v>
      </c>
    </row>
    <row r="193" spans="2:16">
      <c r="B193" s="89">
        <v>325</v>
      </c>
      <c r="C193" s="90" t="s">
        <v>65</v>
      </c>
      <c r="D193" s="74">
        <f t="shared" si="30"/>
        <v>46.428571428571431</v>
      </c>
      <c r="E193" s="91">
        <v>0.18090000000000001</v>
      </c>
      <c r="F193" s="92">
        <v>7.7139999999999997E-5</v>
      </c>
      <c r="G193" s="88">
        <f t="shared" si="16"/>
        <v>0.18097714000000001</v>
      </c>
      <c r="H193" s="77">
        <v>8.26</v>
      </c>
      <c r="I193" s="79" t="s">
        <v>90</v>
      </c>
      <c r="J193" s="98">
        <f t="shared" si="29"/>
        <v>8260000</v>
      </c>
      <c r="K193" s="77">
        <v>336.64</v>
      </c>
      <c r="L193" s="79" t="s">
        <v>12</v>
      </c>
      <c r="M193" s="98">
        <f t="shared" si="21"/>
        <v>336640</v>
      </c>
      <c r="N193" s="77">
        <v>86.47</v>
      </c>
      <c r="O193" s="79" t="s">
        <v>12</v>
      </c>
      <c r="P193" s="98">
        <f t="shared" si="26"/>
        <v>86470</v>
      </c>
    </row>
    <row r="194" spans="2:16">
      <c r="B194" s="89">
        <v>350</v>
      </c>
      <c r="C194" s="90" t="s">
        <v>65</v>
      </c>
      <c r="D194" s="74">
        <f t="shared" si="30"/>
        <v>50</v>
      </c>
      <c r="E194" s="91">
        <v>0.1704</v>
      </c>
      <c r="F194" s="92">
        <v>7.2089999999999996E-5</v>
      </c>
      <c r="G194" s="88">
        <f t="shared" si="16"/>
        <v>0.17047208999999999</v>
      </c>
      <c r="H194" s="77">
        <v>9.44</v>
      </c>
      <c r="I194" s="79" t="s">
        <v>90</v>
      </c>
      <c r="J194" s="98">
        <f t="shared" si="29"/>
        <v>9440000</v>
      </c>
      <c r="K194" s="77">
        <v>376.45</v>
      </c>
      <c r="L194" s="79" t="s">
        <v>12</v>
      </c>
      <c r="M194" s="98">
        <f t="shared" si="21"/>
        <v>376450</v>
      </c>
      <c r="N194" s="77">
        <v>98.5</v>
      </c>
      <c r="O194" s="79" t="s">
        <v>12</v>
      </c>
      <c r="P194" s="98">
        <f t="shared" si="26"/>
        <v>98500</v>
      </c>
    </row>
    <row r="195" spans="2:16">
      <c r="B195" s="89">
        <v>375</v>
      </c>
      <c r="C195" s="90" t="s">
        <v>65</v>
      </c>
      <c r="D195" s="74">
        <f t="shared" si="30"/>
        <v>53.571428571428569</v>
      </c>
      <c r="E195" s="91">
        <v>0.1613</v>
      </c>
      <c r="F195" s="92">
        <v>6.7689999999999997E-5</v>
      </c>
      <c r="G195" s="88">
        <f t="shared" si="16"/>
        <v>0.16136769000000001</v>
      </c>
      <c r="H195" s="77">
        <v>10.69</v>
      </c>
      <c r="I195" s="79" t="s">
        <v>90</v>
      </c>
      <c r="J195" s="98">
        <f t="shared" si="29"/>
        <v>10690000</v>
      </c>
      <c r="K195" s="77">
        <v>416.64</v>
      </c>
      <c r="L195" s="79" t="s">
        <v>12</v>
      </c>
      <c r="M195" s="98">
        <f t="shared" si="21"/>
        <v>416640</v>
      </c>
      <c r="N195" s="77">
        <v>111.2</v>
      </c>
      <c r="O195" s="79" t="s">
        <v>12</v>
      </c>
      <c r="P195" s="98">
        <f t="shared" si="26"/>
        <v>111200</v>
      </c>
    </row>
    <row r="196" spans="2:16">
      <c r="B196" s="89">
        <v>400</v>
      </c>
      <c r="C196" s="90" t="s">
        <v>65</v>
      </c>
      <c r="D196" s="74">
        <f t="shared" si="30"/>
        <v>57.142857142857146</v>
      </c>
      <c r="E196" s="91">
        <v>0.1532</v>
      </c>
      <c r="F196" s="92">
        <v>6.3819999999999995E-5</v>
      </c>
      <c r="G196" s="88">
        <f t="shared" si="16"/>
        <v>0.15326382</v>
      </c>
      <c r="H196" s="77">
        <v>12.01</v>
      </c>
      <c r="I196" s="79" t="s">
        <v>90</v>
      </c>
      <c r="J196" s="98">
        <f t="shared" si="29"/>
        <v>12010000</v>
      </c>
      <c r="K196" s="77">
        <v>457.25</v>
      </c>
      <c r="L196" s="79" t="s">
        <v>12</v>
      </c>
      <c r="M196" s="98">
        <f t="shared" si="21"/>
        <v>457250</v>
      </c>
      <c r="N196" s="77">
        <v>124.55</v>
      </c>
      <c r="O196" s="79" t="s">
        <v>12</v>
      </c>
      <c r="P196" s="98">
        <f t="shared" si="26"/>
        <v>124550</v>
      </c>
    </row>
    <row r="197" spans="2:16">
      <c r="B197" s="89">
        <v>450</v>
      </c>
      <c r="C197" s="90" t="s">
        <v>65</v>
      </c>
      <c r="D197" s="74">
        <f t="shared" si="30"/>
        <v>64.285714285714292</v>
      </c>
      <c r="E197" s="91">
        <v>0.1396</v>
      </c>
      <c r="F197" s="92">
        <v>5.7299999999999997E-5</v>
      </c>
      <c r="G197" s="88">
        <f t="shared" si="16"/>
        <v>0.13965730000000001</v>
      </c>
      <c r="H197" s="77">
        <v>14.85</v>
      </c>
      <c r="I197" s="79" t="s">
        <v>90</v>
      </c>
      <c r="J197" s="98">
        <f t="shared" si="29"/>
        <v>14850000</v>
      </c>
      <c r="K197" s="77">
        <v>609.78</v>
      </c>
      <c r="L197" s="79" t="s">
        <v>12</v>
      </c>
      <c r="M197" s="98">
        <f t="shared" si="21"/>
        <v>609780</v>
      </c>
      <c r="N197" s="77">
        <v>153.15</v>
      </c>
      <c r="O197" s="79" t="s">
        <v>12</v>
      </c>
      <c r="P197" s="98">
        <f t="shared" si="26"/>
        <v>153150</v>
      </c>
    </row>
    <row r="198" spans="2:16">
      <c r="B198" s="89">
        <v>500</v>
      </c>
      <c r="C198" s="90" t="s">
        <v>65</v>
      </c>
      <c r="D198" s="74">
        <f t="shared" si="30"/>
        <v>71.428571428571431</v>
      </c>
      <c r="E198" s="91">
        <v>0.1285</v>
      </c>
      <c r="F198" s="92">
        <v>5.2030000000000002E-5</v>
      </c>
      <c r="G198" s="88">
        <f t="shared" si="16"/>
        <v>0.12855203000000001</v>
      </c>
      <c r="H198" s="77">
        <v>17.95</v>
      </c>
      <c r="I198" s="79" t="s">
        <v>90</v>
      </c>
      <c r="J198" s="98">
        <f t="shared" si="29"/>
        <v>17950000</v>
      </c>
      <c r="K198" s="77">
        <v>752.32</v>
      </c>
      <c r="L198" s="79" t="s">
        <v>12</v>
      </c>
      <c r="M198" s="98">
        <f t="shared" si="21"/>
        <v>752320</v>
      </c>
      <c r="N198" s="77">
        <v>184.18</v>
      </c>
      <c r="O198" s="79" t="s">
        <v>12</v>
      </c>
      <c r="P198" s="98">
        <f t="shared" si="26"/>
        <v>184180</v>
      </c>
    </row>
    <row r="199" spans="2:16">
      <c r="B199" s="89">
        <v>550</v>
      </c>
      <c r="C199" s="90" t="s">
        <v>65</v>
      </c>
      <c r="D199" s="74">
        <f t="shared" si="30"/>
        <v>78.571428571428569</v>
      </c>
      <c r="E199" s="91">
        <v>0.11940000000000001</v>
      </c>
      <c r="F199" s="92">
        <v>4.7679999999999998E-5</v>
      </c>
      <c r="G199" s="88">
        <f t="shared" si="16"/>
        <v>0.11944768</v>
      </c>
      <c r="H199" s="77">
        <v>21.3</v>
      </c>
      <c r="I199" s="79" t="s">
        <v>90</v>
      </c>
      <c r="J199" s="98">
        <f t="shared" si="29"/>
        <v>21300000</v>
      </c>
      <c r="K199" s="77">
        <v>890.62</v>
      </c>
      <c r="L199" s="79" t="s">
        <v>12</v>
      </c>
      <c r="M199" s="98">
        <f t="shared" si="21"/>
        <v>890620</v>
      </c>
      <c r="N199" s="77">
        <v>217.56</v>
      </c>
      <c r="O199" s="79" t="s">
        <v>12</v>
      </c>
      <c r="P199" s="98">
        <f t="shared" si="26"/>
        <v>217560</v>
      </c>
    </row>
    <row r="200" spans="2:16">
      <c r="B200" s="89">
        <v>600</v>
      </c>
      <c r="C200" s="90" t="s">
        <v>65</v>
      </c>
      <c r="D200" s="74">
        <f t="shared" si="30"/>
        <v>85.714285714285708</v>
      </c>
      <c r="E200" s="91">
        <v>0.1116</v>
      </c>
      <c r="F200" s="92">
        <v>4.4029999999999997E-5</v>
      </c>
      <c r="G200" s="88">
        <f t="shared" si="16"/>
        <v>0.11164403000000001</v>
      </c>
      <c r="H200" s="77">
        <v>24.89</v>
      </c>
      <c r="I200" s="79" t="s">
        <v>90</v>
      </c>
      <c r="J200" s="98">
        <f t="shared" si="29"/>
        <v>24890000</v>
      </c>
      <c r="K200" s="77">
        <v>1.03</v>
      </c>
      <c r="L200" s="78" t="s">
        <v>90</v>
      </c>
      <c r="M200" s="98">
        <f t="shared" ref="M197:M201" si="31">K200*1000000</f>
        <v>1030000</v>
      </c>
      <c r="N200" s="77">
        <v>253.17</v>
      </c>
      <c r="O200" s="79" t="s">
        <v>12</v>
      </c>
      <c r="P200" s="98">
        <f t="shared" si="26"/>
        <v>253170</v>
      </c>
    </row>
    <row r="201" spans="2:16">
      <c r="B201" s="89">
        <v>650</v>
      </c>
      <c r="C201" s="90" t="s">
        <v>65</v>
      </c>
      <c r="D201" s="74">
        <f t="shared" si="30"/>
        <v>92.857142857142861</v>
      </c>
      <c r="E201" s="91">
        <v>0.105</v>
      </c>
      <c r="F201" s="92">
        <v>4.091E-5</v>
      </c>
      <c r="G201" s="88">
        <f t="shared" si="16"/>
        <v>0.10504091</v>
      </c>
      <c r="H201" s="77">
        <v>28.73</v>
      </c>
      <c r="I201" s="79" t="s">
        <v>90</v>
      </c>
      <c r="J201" s="98">
        <f t="shared" si="29"/>
        <v>28730000</v>
      </c>
      <c r="K201" s="77">
        <v>1.1599999999999999</v>
      </c>
      <c r="L201" s="79" t="s">
        <v>90</v>
      </c>
      <c r="M201" s="98">
        <f t="shared" si="31"/>
        <v>1160000</v>
      </c>
      <c r="N201" s="77">
        <v>290.94</v>
      </c>
      <c r="O201" s="79" t="s">
        <v>12</v>
      </c>
      <c r="P201" s="98">
        <f t="shared" si="26"/>
        <v>290940</v>
      </c>
    </row>
    <row r="202" spans="2:16">
      <c r="B202" s="89">
        <v>700</v>
      </c>
      <c r="C202" s="90" t="s">
        <v>65</v>
      </c>
      <c r="D202" s="74">
        <f t="shared" si="30"/>
        <v>100</v>
      </c>
      <c r="E202" s="91">
        <v>9.9349999999999994E-2</v>
      </c>
      <c r="F202" s="92">
        <v>3.8220000000000003E-5</v>
      </c>
      <c r="G202" s="88">
        <f t="shared" si="16"/>
        <v>9.9388219999999999E-2</v>
      </c>
      <c r="H202" s="77">
        <v>32.79</v>
      </c>
      <c r="I202" s="79" t="s">
        <v>90</v>
      </c>
      <c r="J202" s="98">
        <f t="shared" si="29"/>
        <v>32790000</v>
      </c>
      <c r="K202" s="77">
        <v>1.3</v>
      </c>
      <c r="L202" s="79" t="s">
        <v>90</v>
      </c>
      <c r="M202" s="98">
        <f t="shared" ref="M202:M204" si="32">K202*1000000</f>
        <v>1300000</v>
      </c>
      <c r="N202" s="77">
        <v>330.78</v>
      </c>
      <c r="O202" s="79" t="s">
        <v>12</v>
      </c>
      <c r="P202" s="98">
        <f t="shared" si="26"/>
        <v>330780</v>
      </c>
    </row>
    <row r="203" spans="2:16">
      <c r="B203" s="89">
        <v>800</v>
      </c>
      <c r="C203" s="90" t="s">
        <v>65</v>
      </c>
      <c r="D203" s="74">
        <f t="shared" si="30"/>
        <v>114.28571428571429</v>
      </c>
      <c r="E203" s="91">
        <v>8.9980000000000004E-2</v>
      </c>
      <c r="F203" s="92">
        <v>3.3810000000000003E-5</v>
      </c>
      <c r="G203" s="88">
        <f t="shared" si="16"/>
        <v>9.001381E-2</v>
      </c>
      <c r="H203" s="77">
        <v>41.57</v>
      </c>
      <c r="I203" s="79" t="s">
        <v>90</v>
      </c>
      <c r="J203" s="98">
        <f t="shared" si="29"/>
        <v>41570000</v>
      </c>
      <c r="K203" s="77">
        <v>1.8</v>
      </c>
      <c r="L203" s="79" t="s">
        <v>90</v>
      </c>
      <c r="M203" s="98">
        <f t="shared" si="32"/>
        <v>1800000</v>
      </c>
      <c r="N203" s="77">
        <v>416.39</v>
      </c>
      <c r="O203" s="79" t="s">
        <v>12</v>
      </c>
      <c r="P203" s="98">
        <f t="shared" si="26"/>
        <v>416390</v>
      </c>
    </row>
    <row r="204" spans="2:16">
      <c r="B204" s="89">
        <v>900</v>
      </c>
      <c r="C204" s="90" t="s">
        <v>65</v>
      </c>
      <c r="D204" s="74">
        <f t="shared" si="30"/>
        <v>128.57142857142858</v>
      </c>
      <c r="E204" s="91">
        <v>8.2610000000000003E-2</v>
      </c>
      <c r="F204" s="92">
        <v>3.0340000000000001E-5</v>
      </c>
      <c r="G204" s="88">
        <f t="shared" si="16"/>
        <v>8.2640340000000007E-2</v>
      </c>
      <c r="H204" s="77">
        <v>51.19</v>
      </c>
      <c r="I204" s="79" t="s">
        <v>90</v>
      </c>
      <c r="J204" s="98">
        <f t="shared" si="29"/>
        <v>51190000</v>
      </c>
      <c r="K204" s="77">
        <v>2.2599999999999998</v>
      </c>
      <c r="L204" s="79" t="s">
        <v>90</v>
      </c>
      <c r="M204" s="98">
        <f t="shared" si="32"/>
        <v>2260000</v>
      </c>
      <c r="N204" s="77">
        <v>509.39</v>
      </c>
      <c r="O204" s="79" t="s">
        <v>12</v>
      </c>
      <c r="P204" s="98">
        <f t="shared" si="26"/>
        <v>509390</v>
      </c>
    </row>
    <row r="205" spans="2:16">
      <c r="B205" s="89">
        <v>1</v>
      </c>
      <c r="C205" s="93" t="s">
        <v>67</v>
      </c>
      <c r="D205" s="74">
        <f t="shared" ref="D205:D228" si="33">B205*1000/$C$5</f>
        <v>142.85714285714286</v>
      </c>
      <c r="E205" s="91">
        <v>7.6649999999999996E-2</v>
      </c>
      <c r="F205" s="92">
        <v>2.7540000000000001E-5</v>
      </c>
      <c r="G205" s="88">
        <f t="shared" si="16"/>
        <v>7.6677540000000002E-2</v>
      </c>
      <c r="H205" s="77">
        <v>61.62</v>
      </c>
      <c r="I205" s="79" t="s">
        <v>90</v>
      </c>
      <c r="J205" s="98">
        <f t="shared" si="29"/>
        <v>61620000</v>
      </c>
      <c r="K205" s="77">
        <v>2.7</v>
      </c>
      <c r="L205" s="79" t="s">
        <v>90</v>
      </c>
      <c r="M205" s="98">
        <f t="shared" ref="M205:M209" si="34">K205*1000000</f>
        <v>2700000</v>
      </c>
      <c r="N205" s="77">
        <v>609.26</v>
      </c>
      <c r="O205" s="79" t="s">
        <v>12</v>
      </c>
      <c r="P205" s="98">
        <f t="shared" si="26"/>
        <v>609260</v>
      </c>
    </row>
    <row r="206" spans="2:16">
      <c r="B206" s="89">
        <v>1.1000000000000001</v>
      </c>
      <c r="C206" s="90" t="s">
        <v>67</v>
      </c>
      <c r="D206" s="74">
        <f t="shared" si="33"/>
        <v>157.14285714285714</v>
      </c>
      <c r="E206" s="91">
        <v>7.1730000000000002E-2</v>
      </c>
      <c r="F206" s="92">
        <v>2.5219999999999999E-5</v>
      </c>
      <c r="G206" s="88">
        <f t="shared" si="16"/>
        <v>7.1755220000000008E-2</v>
      </c>
      <c r="H206" s="77">
        <v>72.81</v>
      </c>
      <c r="I206" s="79" t="s">
        <v>90</v>
      </c>
      <c r="J206" s="98">
        <f t="shared" si="29"/>
        <v>72810000</v>
      </c>
      <c r="K206" s="77">
        <v>3.14</v>
      </c>
      <c r="L206" s="79" t="s">
        <v>90</v>
      </c>
      <c r="M206" s="98">
        <f t="shared" si="34"/>
        <v>3140000</v>
      </c>
      <c r="N206" s="77">
        <v>715.52</v>
      </c>
      <c r="O206" s="79" t="s">
        <v>12</v>
      </c>
      <c r="P206" s="98">
        <f t="shared" si="26"/>
        <v>715520</v>
      </c>
    </row>
    <row r="207" spans="2:16">
      <c r="B207" s="89">
        <v>1.2</v>
      </c>
      <c r="C207" s="90" t="s">
        <v>67</v>
      </c>
      <c r="D207" s="74">
        <f t="shared" si="33"/>
        <v>171.42857142857142</v>
      </c>
      <c r="E207" s="91">
        <v>6.7599999999999993E-2</v>
      </c>
      <c r="F207" s="92">
        <v>2.3280000000000001E-5</v>
      </c>
      <c r="G207" s="88">
        <f t="shared" si="16"/>
        <v>6.7623279999999994E-2</v>
      </c>
      <c r="H207" s="77">
        <v>84.73</v>
      </c>
      <c r="I207" s="79" t="s">
        <v>90</v>
      </c>
      <c r="J207" s="98">
        <f t="shared" si="29"/>
        <v>84730000</v>
      </c>
      <c r="K207" s="77">
        <v>3.57</v>
      </c>
      <c r="L207" s="79" t="s">
        <v>90</v>
      </c>
      <c r="M207" s="98">
        <f t="shared" si="34"/>
        <v>3570000</v>
      </c>
      <c r="N207" s="77">
        <v>827.72</v>
      </c>
      <c r="O207" s="79" t="s">
        <v>12</v>
      </c>
      <c r="P207" s="98">
        <f t="shared" si="26"/>
        <v>827720</v>
      </c>
    </row>
    <row r="208" spans="2:16">
      <c r="B208" s="89">
        <v>1.3</v>
      </c>
      <c r="C208" s="90" t="s">
        <v>67</v>
      </c>
      <c r="D208" s="74">
        <f t="shared" si="33"/>
        <v>185.71428571428572</v>
      </c>
      <c r="E208" s="91">
        <v>6.4089999999999994E-2</v>
      </c>
      <c r="F208" s="92">
        <v>2.1630000000000001E-5</v>
      </c>
      <c r="G208" s="88">
        <f t="shared" si="16"/>
        <v>6.4111629999999989E-2</v>
      </c>
      <c r="H208" s="77">
        <v>97.34</v>
      </c>
      <c r="I208" s="79" t="s">
        <v>90</v>
      </c>
      <c r="J208" s="98">
        <f t="shared" si="29"/>
        <v>97340000</v>
      </c>
      <c r="K208" s="77">
        <v>3.99</v>
      </c>
      <c r="L208" s="79" t="s">
        <v>90</v>
      </c>
      <c r="M208" s="98">
        <f t="shared" si="34"/>
        <v>3990000</v>
      </c>
      <c r="N208" s="77">
        <v>945.47</v>
      </c>
      <c r="O208" s="79" t="s">
        <v>12</v>
      </c>
      <c r="P208" s="98">
        <f t="shared" si="26"/>
        <v>945470</v>
      </c>
    </row>
    <row r="209" spans="2:16">
      <c r="B209" s="89">
        <v>1.4</v>
      </c>
      <c r="C209" s="90" t="s">
        <v>67</v>
      </c>
      <c r="D209" s="74">
        <f t="shared" si="33"/>
        <v>200</v>
      </c>
      <c r="E209" s="91">
        <v>6.1060000000000003E-2</v>
      </c>
      <c r="F209" s="92">
        <v>2.02E-5</v>
      </c>
      <c r="G209" s="88">
        <f t="shared" si="16"/>
        <v>6.1080200000000001E-2</v>
      </c>
      <c r="H209" s="77">
        <v>110.61</v>
      </c>
      <c r="I209" s="79" t="s">
        <v>90</v>
      </c>
      <c r="J209" s="98">
        <f t="shared" si="29"/>
        <v>110610000</v>
      </c>
      <c r="K209" s="77">
        <v>4.42</v>
      </c>
      <c r="L209" s="79" t="s">
        <v>90</v>
      </c>
      <c r="M209" s="98">
        <f t="shared" si="34"/>
        <v>4420000</v>
      </c>
      <c r="N209" s="77">
        <v>1.07</v>
      </c>
      <c r="O209" s="78" t="s">
        <v>90</v>
      </c>
      <c r="P209" s="98">
        <f t="shared" ref="P205:P214" si="35">N209*1000000</f>
        <v>1070000</v>
      </c>
    </row>
    <row r="210" spans="2:16">
      <c r="B210" s="89">
        <v>1.5</v>
      </c>
      <c r="C210" s="90" t="s">
        <v>67</v>
      </c>
      <c r="D210" s="74">
        <f t="shared" si="33"/>
        <v>214.28571428571428</v>
      </c>
      <c r="E210" s="91">
        <v>5.842E-2</v>
      </c>
      <c r="F210" s="92">
        <v>1.895E-5</v>
      </c>
      <c r="G210" s="88">
        <f t="shared" si="16"/>
        <v>5.8438949999999996E-2</v>
      </c>
      <c r="H210" s="77">
        <v>124.5</v>
      </c>
      <c r="I210" s="79" t="s">
        <v>90</v>
      </c>
      <c r="J210" s="98">
        <f t="shared" si="29"/>
        <v>124500000</v>
      </c>
      <c r="K210" s="77">
        <v>4.84</v>
      </c>
      <c r="L210" s="79" t="s">
        <v>90</v>
      </c>
      <c r="M210" s="98">
        <f>K210*1000000</f>
        <v>4840000</v>
      </c>
      <c r="N210" s="77">
        <v>1.2</v>
      </c>
      <c r="O210" s="79" t="s">
        <v>90</v>
      </c>
      <c r="P210" s="98">
        <f t="shared" si="35"/>
        <v>1200000</v>
      </c>
    </row>
    <row r="211" spans="2:16">
      <c r="B211" s="89">
        <v>1.6</v>
      </c>
      <c r="C211" s="90" t="s">
        <v>67</v>
      </c>
      <c r="D211" s="74">
        <f t="shared" si="33"/>
        <v>228.57142857142858</v>
      </c>
      <c r="E211" s="91">
        <v>5.611E-2</v>
      </c>
      <c r="F211" s="92">
        <v>1.7859999999999998E-5</v>
      </c>
      <c r="G211" s="88">
        <f t="shared" si="16"/>
        <v>5.6127860000000002E-2</v>
      </c>
      <c r="H211" s="77">
        <v>139</v>
      </c>
      <c r="I211" s="79" t="s">
        <v>90</v>
      </c>
      <c r="J211" s="98">
        <f t="shared" si="29"/>
        <v>139000000</v>
      </c>
      <c r="K211" s="77">
        <v>5.26</v>
      </c>
      <c r="L211" s="79" t="s">
        <v>90</v>
      </c>
      <c r="M211" s="98">
        <f t="shared" ref="M211:M228" si="36">K211*1000000</f>
        <v>5260000</v>
      </c>
      <c r="N211" s="77">
        <v>1.33</v>
      </c>
      <c r="O211" s="79" t="s">
        <v>90</v>
      </c>
      <c r="P211" s="98">
        <f t="shared" si="35"/>
        <v>1330000</v>
      </c>
    </row>
    <row r="212" spans="2:16">
      <c r="B212" s="89">
        <v>1.7</v>
      </c>
      <c r="C212" s="90" t="s">
        <v>67</v>
      </c>
      <c r="D212" s="74">
        <f t="shared" si="33"/>
        <v>242.85714285714286</v>
      </c>
      <c r="E212" s="91">
        <v>5.4059999999999997E-2</v>
      </c>
      <c r="F212" s="92">
        <v>1.6880000000000001E-5</v>
      </c>
      <c r="G212" s="88">
        <f t="shared" si="16"/>
        <v>5.4076879999999994E-2</v>
      </c>
      <c r="H212" s="77">
        <v>154.06</v>
      </c>
      <c r="I212" s="79" t="s">
        <v>90</v>
      </c>
      <c r="J212" s="98">
        <f t="shared" si="29"/>
        <v>154060000</v>
      </c>
      <c r="K212" s="77">
        <v>5.68</v>
      </c>
      <c r="L212" s="79" t="s">
        <v>90</v>
      </c>
      <c r="M212" s="98">
        <f t="shared" si="36"/>
        <v>5680000</v>
      </c>
      <c r="N212" s="77">
        <v>1.46</v>
      </c>
      <c r="O212" s="79" t="s">
        <v>90</v>
      </c>
      <c r="P212" s="98">
        <f t="shared" si="35"/>
        <v>1460000</v>
      </c>
    </row>
    <row r="213" spans="2:16">
      <c r="B213" s="89">
        <v>1.8</v>
      </c>
      <c r="C213" s="90" t="s">
        <v>67</v>
      </c>
      <c r="D213" s="74">
        <f t="shared" si="33"/>
        <v>257.14285714285717</v>
      </c>
      <c r="E213" s="91">
        <v>5.2240000000000002E-2</v>
      </c>
      <c r="F213" s="92">
        <v>1.6019999999999999E-5</v>
      </c>
      <c r="G213" s="88">
        <f t="shared" ref="G213:G228" si="37">E213+F213</f>
        <v>5.225602E-2</v>
      </c>
      <c r="H213" s="77">
        <v>169.68</v>
      </c>
      <c r="I213" s="79" t="s">
        <v>90</v>
      </c>
      <c r="J213" s="98">
        <f t="shared" si="29"/>
        <v>169680000</v>
      </c>
      <c r="K213" s="77">
        <v>6.1</v>
      </c>
      <c r="L213" s="79" t="s">
        <v>90</v>
      </c>
      <c r="M213" s="98">
        <f t="shared" si="36"/>
        <v>6100000</v>
      </c>
      <c r="N213" s="77">
        <v>1.61</v>
      </c>
      <c r="O213" s="79" t="s">
        <v>90</v>
      </c>
      <c r="P213" s="98">
        <f t="shared" si="35"/>
        <v>1610000</v>
      </c>
    </row>
    <row r="214" spans="2:16">
      <c r="B214" s="89">
        <v>2</v>
      </c>
      <c r="C214" s="90" t="s">
        <v>67</v>
      </c>
      <c r="D214" s="74">
        <f t="shared" si="33"/>
        <v>285.71428571428572</v>
      </c>
      <c r="E214" s="91">
        <v>4.9140000000000003E-2</v>
      </c>
      <c r="F214" s="92">
        <v>1.453E-5</v>
      </c>
      <c r="G214" s="88">
        <f t="shared" si="37"/>
        <v>4.9154530000000002E-2</v>
      </c>
      <c r="H214" s="77">
        <v>202.44</v>
      </c>
      <c r="I214" s="79" t="s">
        <v>90</v>
      </c>
      <c r="J214" s="98">
        <f t="shared" si="29"/>
        <v>202440000</v>
      </c>
      <c r="K214" s="77">
        <v>7.67</v>
      </c>
      <c r="L214" s="79" t="s">
        <v>90</v>
      </c>
      <c r="M214" s="98">
        <f t="shared" si="36"/>
        <v>7670000</v>
      </c>
      <c r="N214" s="77">
        <v>1.9</v>
      </c>
      <c r="O214" s="79" t="s">
        <v>90</v>
      </c>
      <c r="P214" s="98">
        <f t="shared" si="35"/>
        <v>1900000</v>
      </c>
    </row>
    <row r="215" spans="2:16">
      <c r="B215" s="89">
        <v>2.25</v>
      </c>
      <c r="C215" s="90" t="s">
        <v>67</v>
      </c>
      <c r="D215" s="74">
        <f t="shared" si="33"/>
        <v>321.42857142857144</v>
      </c>
      <c r="E215" s="91">
        <v>4.6030000000000001E-2</v>
      </c>
      <c r="F215" s="92">
        <v>1.3030000000000001E-5</v>
      </c>
      <c r="G215" s="88">
        <f t="shared" si="37"/>
        <v>4.6043029999999999E-2</v>
      </c>
      <c r="H215" s="77">
        <v>246.07</v>
      </c>
      <c r="I215" s="79" t="s">
        <v>90</v>
      </c>
      <c r="J215" s="98">
        <f t="shared" si="29"/>
        <v>246070000</v>
      </c>
      <c r="K215" s="77">
        <v>9.86</v>
      </c>
      <c r="L215" s="79" t="s">
        <v>90</v>
      </c>
      <c r="M215" s="98">
        <f t="shared" si="36"/>
        <v>9860000</v>
      </c>
      <c r="N215" s="77">
        <v>2.2799999999999998</v>
      </c>
      <c r="O215" s="79" t="s">
        <v>90</v>
      </c>
      <c r="P215" s="98">
        <f t="shared" ref="P215:P218" si="38">N215*1000000</f>
        <v>2280000</v>
      </c>
    </row>
    <row r="216" spans="2:16">
      <c r="B216" s="89">
        <v>2.5</v>
      </c>
      <c r="C216" s="90" t="s">
        <v>67</v>
      </c>
      <c r="D216" s="74">
        <f t="shared" si="33"/>
        <v>357.14285714285717</v>
      </c>
      <c r="E216" s="91">
        <v>4.3549999999999998E-2</v>
      </c>
      <c r="F216" s="92">
        <v>1.182E-5</v>
      </c>
      <c r="G216" s="88">
        <f t="shared" si="37"/>
        <v>4.3561820000000001E-2</v>
      </c>
      <c r="H216" s="77">
        <v>292.42</v>
      </c>
      <c r="I216" s="79" t="s">
        <v>90</v>
      </c>
      <c r="J216" s="98">
        <f t="shared" si="29"/>
        <v>292420000</v>
      </c>
      <c r="K216" s="77">
        <v>11.85</v>
      </c>
      <c r="L216" s="79" t="s">
        <v>90</v>
      </c>
      <c r="M216" s="98">
        <f t="shared" si="36"/>
        <v>11850000</v>
      </c>
      <c r="N216" s="77">
        <v>2.68</v>
      </c>
      <c r="O216" s="79" t="s">
        <v>90</v>
      </c>
      <c r="P216" s="98">
        <f t="shared" si="38"/>
        <v>2680000</v>
      </c>
    </row>
    <row r="217" spans="2:16">
      <c r="B217" s="89">
        <v>2.75</v>
      </c>
      <c r="C217" s="90" t="s">
        <v>67</v>
      </c>
      <c r="D217" s="74">
        <f t="shared" si="33"/>
        <v>392.85714285714283</v>
      </c>
      <c r="E217" s="91">
        <v>4.1520000000000001E-2</v>
      </c>
      <c r="F217" s="92">
        <v>1.082E-5</v>
      </c>
      <c r="G217" s="88">
        <f t="shared" si="37"/>
        <v>4.1530820000000003E-2</v>
      </c>
      <c r="H217" s="77">
        <v>341.21</v>
      </c>
      <c r="I217" s="79" t="s">
        <v>90</v>
      </c>
      <c r="J217" s="98">
        <f t="shared" si="29"/>
        <v>341210000</v>
      </c>
      <c r="K217" s="77">
        <v>13.73</v>
      </c>
      <c r="L217" s="79" t="s">
        <v>90</v>
      </c>
      <c r="M217" s="98">
        <f t="shared" si="36"/>
        <v>13730000</v>
      </c>
      <c r="N217" s="77">
        <v>3.09</v>
      </c>
      <c r="O217" s="79" t="s">
        <v>90</v>
      </c>
      <c r="P217" s="98">
        <f t="shared" si="38"/>
        <v>3090000</v>
      </c>
    </row>
    <row r="218" spans="2:16">
      <c r="B218" s="89">
        <v>3</v>
      </c>
      <c r="C218" s="90" t="s">
        <v>67</v>
      </c>
      <c r="D218" s="74">
        <f t="shared" si="33"/>
        <v>428.57142857142856</v>
      </c>
      <c r="E218" s="91">
        <v>3.9849999999999997E-2</v>
      </c>
      <c r="F218" s="92">
        <v>9.9830000000000008E-6</v>
      </c>
      <c r="G218" s="88">
        <f t="shared" si="37"/>
        <v>3.9859982999999995E-2</v>
      </c>
      <c r="H218" s="77">
        <v>392.22</v>
      </c>
      <c r="I218" s="79" t="s">
        <v>90</v>
      </c>
      <c r="J218" s="98">
        <f t="shared" si="29"/>
        <v>392220000</v>
      </c>
      <c r="K218" s="77">
        <v>15.52</v>
      </c>
      <c r="L218" s="79" t="s">
        <v>90</v>
      </c>
      <c r="M218" s="98">
        <f t="shared" si="36"/>
        <v>15520000</v>
      </c>
      <c r="N218" s="77">
        <v>3.52</v>
      </c>
      <c r="O218" s="79" t="s">
        <v>90</v>
      </c>
      <c r="P218" s="98">
        <f t="shared" si="38"/>
        <v>3520000</v>
      </c>
    </row>
    <row r="219" spans="2:16">
      <c r="B219" s="89">
        <v>3.25</v>
      </c>
      <c r="C219" s="90" t="s">
        <v>67</v>
      </c>
      <c r="D219" s="74">
        <f t="shared" si="33"/>
        <v>464.28571428571428</v>
      </c>
      <c r="E219" s="91">
        <v>3.8440000000000002E-2</v>
      </c>
      <c r="F219" s="92">
        <v>9.2690000000000005E-6</v>
      </c>
      <c r="G219" s="88">
        <f t="shared" si="37"/>
        <v>3.8449269000000001E-2</v>
      </c>
      <c r="H219" s="77">
        <v>445.23</v>
      </c>
      <c r="I219" s="79" t="s">
        <v>90</v>
      </c>
      <c r="J219" s="98">
        <f t="shared" si="29"/>
        <v>445230000</v>
      </c>
      <c r="K219" s="77">
        <v>17.25</v>
      </c>
      <c r="L219" s="79" t="s">
        <v>90</v>
      </c>
      <c r="M219" s="98">
        <f t="shared" si="36"/>
        <v>17250000</v>
      </c>
      <c r="N219" s="77">
        <v>3.95</v>
      </c>
      <c r="O219" s="79" t="s">
        <v>90</v>
      </c>
      <c r="P219" s="98">
        <f t="shared" ref="P219:P227" si="39">N219*1000000</f>
        <v>3950000</v>
      </c>
    </row>
    <row r="220" spans="2:16">
      <c r="B220" s="89">
        <v>3.5</v>
      </c>
      <c r="C220" s="90" t="s">
        <v>67</v>
      </c>
      <c r="D220" s="74">
        <f t="shared" si="33"/>
        <v>500</v>
      </c>
      <c r="E220" s="91">
        <v>3.7240000000000002E-2</v>
      </c>
      <c r="F220" s="92">
        <v>8.653E-6</v>
      </c>
      <c r="G220" s="88">
        <f t="shared" si="37"/>
        <v>3.7248653E-2</v>
      </c>
      <c r="H220" s="77">
        <v>500.07</v>
      </c>
      <c r="I220" s="79" t="s">
        <v>90</v>
      </c>
      <c r="J220" s="98">
        <f t="shared" si="29"/>
        <v>500070000</v>
      </c>
      <c r="K220" s="77">
        <v>18.93</v>
      </c>
      <c r="L220" s="79" t="s">
        <v>90</v>
      </c>
      <c r="M220" s="98">
        <f t="shared" si="36"/>
        <v>18930000</v>
      </c>
      <c r="N220" s="77">
        <v>4.3899999999999997</v>
      </c>
      <c r="O220" s="79" t="s">
        <v>90</v>
      </c>
      <c r="P220" s="98">
        <f t="shared" si="39"/>
        <v>4390000</v>
      </c>
    </row>
    <row r="221" spans="2:16">
      <c r="B221" s="89">
        <v>3.75</v>
      </c>
      <c r="C221" s="90" t="s">
        <v>67</v>
      </c>
      <c r="D221" s="74">
        <f t="shared" si="33"/>
        <v>535.71428571428567</v>
      </c>
      <c r="E221" s="91">
        <v>3.6209999999999999E-2</v>
      </c>
      <c r="F221" s="92">
        <v>8.1170000000000004E-6</v>
      </c>
      <c r="G221" s="88">
        <f t="shared" si="37"/>
        <v>3.6218117000000001E-2</v>
      </c>
      <c r="H221" s="77">
        <v>556.57000000000005</v>
      </c>
      <c r="I221" s="79" t="s">
        <v>90</v>
      </c>
      <c r="J221" s="98">
        <f t="shared" si="29"/>
        <v>556570000</v>
      </c>
      <c r="K221" s="77">
        <v>20.56</v>
      </c>
      <c r="L221" s="79" t="s">
        <v>90</v>
      </c>
      <c r="M221" s="98">
        <f t="shared" si="36"/>
        <v>20560000</v>
      </c>
      <c r="N221" s="77">
        <v>4.84</v>
      </c>
      <c r="O221" s="79" t="s">
        <v>90</v>
      </c>
      <c r="P221" s="98">
        <f t="shared" si="39"/>
        <v>4840000</v>
      </c>
    </row>
    <row r="222" spans="2:16">
      <c r="B222" s="89">
        <v>4</v>
      </c>
      <c r="C222" s="90" t="s">
        <v>67</v>
      </c>
      <c r="D222" s="74">
        <f t="shared" si="33"/>
        <v>571.42857142857144</v>
      </c>
      <c r="E222" s="91">
        <v>3.5319999999999997E-2</v>
      </c>
      <c r="F222" s="92">
        <v>7.6450000000000005E-6</v>
      </c>
      <c r="G222" s="88">
        <f t="shared" si="37"/>
        <v>3.5327644999999998E-2</v>
      </c>
      <c r="H222" s="77">
        <v>614.59</v>
      </c>
      <c r="I222" s="79" t="s">
        <v>90</v>
      </c>
      <c r="J222" s="98">
        <f t="shared" si="29"/>
        <v>614590000</v>
      </c>
      <c r="K222" s="77">
        <v>22.15</v>
      </c>
      <c r="L222" s="79" t="s">
        <v>90</v>
      </c>
      <c r="M222" s="98">
        <f t="shared" si="36"/>
        <v>22150000</v>
      </c>
      <c r="N222" s="77">
        <v>5.3</v>
      </c>
      <c r="O222" s="79" t="s">
        <v>90</v>
      </c>
      <c r="P222" s="98">
        <f t="shared" si="39"/>
        <v>5300000</v>
      </c>
    </row>
    <row r="223" spans="2:16">
      <c r="B223" s="89">
        <v>4.5</v>
      </c>
      <c r="C223" s="90" t="s">
        <v>67</v>
      </c>
      <c r="D223" s="74">
        <f t="shared" si="33"/>
        <v>642.85714285714289</v>
      </c>
      <c r="E223" s="91">
        <v>3.3860000000000001E-2</v>
      </c>
      <c r="F223" s="92">
        <v>6.8530000000000003E-6</v>
      </c>
      <c r="G223" s="88">
        <f t="shared" si="37"/>
        <v>3.3866853000000002E-2</v>
      </c>
      <c r="H223" s="77">
        <v>734.59</v>
      </c>
      <c r="I223" s="79" t="s">
        <v>90</v>
      </c>
      <c r="J223" s="98">
        <f t="shared" si="29"/>
        <v>734590000</v>
      </c>
      <c r="K223" s="77">
        <v>27.93</v>
      </c>
      <c r="L223" s="79" t="s">
        <v>90</v>
      </c>
      <c r="M223" s="98">
        <f t="shared" si="36"/>
        <v>27930000</v>
      </c>
      <c r="N223" s="77">
        <v>6.22</v>
      </c>
      <c r="O223" s="79" t="s">
        <v>90</v>
      </c>
      <c r="P223" s="98">
        <f t="shared" si="39"/>
        <v>6220000</v>
      </c>
    </row>
    <row r="224" spans="2:16">
      <c r="B224" s="89">
        <v>5</v>
      </c>
      <c r="C224" s="90" t="s">
        <v>67</v>
      </c>
      <c r="D224" s="74">
        <f t="shared" si="33"/>
        <v>714.28571428571433</v>
      </c>
      <c r="E224" s="91">
        <v>3.2730000000000002E-2</v>
      </c>
      <c r="F224" s="92">
        <v>6.2140000000000001E-6</v>
      </c>
      <c r="G224" s="88">
        <f t="shared" si="37"/>
        <v>3.2736214E-2</v>
      </c>
      <c r="H224" s="77">
        <v>859.25</v>
      </c>
      <c r="I224" s="79" t="s">
        <v>90</v>
      </c>
      <c r="J224" s="98">
        <f t="shared" si="29"/>
        <v>859250000</v>
      </c>
      <c r="K224" s="77">
        <v>33.06</v>
      </c>
      <c r="L224" s="79" t="s">
        <v>90</v>
      </c>
      <c r="M224" s="98">
        <f t="shared" si="36"/>
        <v>33060000.000000004</v>
      </c>
      <c r="N224" s="77">
        <v>7.15</v>
      </c>
      <c r="O224" s="79" t="s">
        <v>90</v>
      </c>
      <c r="P224" s="98">
        <f t="shared" si="39"/>
        <v>7150000</v>
      </c>
    </row>
    <row r="225" spans="1:16">
      <c r="B225" s="89">
        <v>5.5</v>
      </c>
      <c r="C225" s="90" t="s">
        <v>67</v>
      </c>
      <c r="D225" s="74">
        <f t="shared" si="33"/>
        <v>785.71428571428567</v>
      </c>
      <c r="E225" s="91">
        <v>3.1829999999999997E-2</v>
      </c>
      <c r="F225" s="92">
        <v>5.6869999999999999E-6</v>
      </c>
      <c r="G225" s="88">
        <f t="shared" si="37"/>
        <v>3.1835686999999994E-2</v>
      </c>
      <c r="H225" s="77">
        <v>987.82</v>
      </c>
      <c r="I225" s="79" t="s">
        <v>90</v>
      </c>
      <c r="J225" s="98">
        <f t="shared" si="29"/>
        <v>987820000</v>
      </c>
      <c r="K225" s="77">
        <v>37.75</v>
      </c>
      <c r="L225" s="79" t="s">
        <v>90</v>
      </c>
      <c r="M225" s="98">
        <f t="shared" si="36"/>
        <v>37750000</v>
      </c>
      <c r="N225" s="77">
        <v>8.09</v>
      </c>
      <c r="O225" s="79" t="s">
        <v>90</v>
      </c>
      <c r="P225" s="98">
        <f t="shared" si="39"/>
        <v>8090000</v>
      </c>
    </row>
    <row r="226" spans="1:16">
      <c r="B226" s="89">
        <v>6</v>
      </c>
      <c r="C226" s="90" t="s">
        <v>67</v>
      </c>
      <c r="D226" s="74">
        <f t="shared" si="33"/>
        <v>857.14285714285711</v>
      </c>
      <c r="E226" s="91">
        <v>3.1109999999999999E-2</v>
      </c>
      <c r="F226" s="92">
        <v>5.2449999999999998E-6</v>
      </c>
      <c r="G226" s="88">
        <f t="shared" si="37"/>
        <v>3.1115245E-2</v>
      </c>
      <c r="H226" s="77">
        <v>1.1200000000000001</v>
      </c>
      <c r="I226" s="78" t="s">
        <v>204</v>
      </c>
      <c r="J226" s="98">
        <f t="shared" ref="J222:J227" si="40">H226*1000000000</f>
        <v>1120000000</v>
      </c>
      <c r="K226" s="77">
        <v>42.13</v>
      </c>
      <c r="L226" s="79" t="s">
        <v>90</v>
      </c>
      <c r="M226" s="98">
        <f t="shared" si="36"/>
        <v>42130000</v>
      </c>
      <c r="N226" s="77">
        <v>9.02</v>
      </c>
      <c r="O226" s="79" t="s">
        <v>90</v>
      </c>
      <c r="P226" s="98">
        <f t="shared" si="39"/>
        <v>9020000</v>
      </c>
    </row>
    <row r="227" spans="1:16">
      <c r="B227" s="89">
        <v>6.5</v>
      </c>
      <c r="C227" s="90" t="s">
        <v>67</v>
      </c>
      <c r="D227" s="74">
        <f t="shared" si="33"/>
        <v>928.57142857142856</v>
      </c>
      <c r="E227" s="91">
        <v>3.0519999999999999E-2</v>
      </c>
      <c r="F227" s="92">
        <v>4.8679999999999998E-6</v>
      </c>
      <c r="G227" s="88">
        <f t="shared" si="37"/>
        <v>3.0524868E-2</v>
      </c>
      <c r="H227" s="77">
        <v>1.25</v>
      </c>
      <c r="I227" s="79" t="s">
        <v>204</v>
      </c>
      <c r="J227" s="98">
        <f t="shared" si="40"/>
        <v>1250000000</v>
      </c>
      <c r="K227" s="77">
        <v>46.26</v>
      </c>
      <c r="L227" s="79" t="s">
        <v>90</v>
      </c>
      <c r="M227" s="98">
        <f t="shared" si="36"/>
        <v>46260000</v>
      </c>
      <c r="N227" s="77">
        <v>9.9600000000000009</v>
      </c>
      <c r="O227" s="79" t="s">
        <v>90</v>
      </c>
      <c r="P227" s="98">
        <f t="shared" si="39"/>
        <v>9960000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33"/>
        <v>1000</v>
      </c>
      <c r="E228" s="91">
        <v>3.0040000000000001E-2</v>
      </c>
      <c r="F228" s="92">
        <v>4.544E-6</v>
      </c>
      <c r="G228" s="88">
        <f t="shared" si="37"/>
        <v>3.0044543999999999E-2</v>
      </c>
      <c r="H228" s="77">
        <v>1.39</v>
      </c>
      <c r="I228" s="79" t="s">
        <v>204</v>
      </c>
      <c r="J228" s="98">
        <f>H228*1000000000</f>
        <v>1390000000</v>
      </c>
      <c r="K228" s="77">
        <v>50.18</v>
      </c>
      <c r="L228" s="79" t="s">
        <v>90</v>
      </c>
      <c r="M228" s="98">
        <f t="shared" si="36"/>
        <v>50180000</v>
      </c>
      <c r="N228" s="77">
        <v>10.88</v>
      </c>
      <c r="O228" s="79" t="s">
        <v>90</v>
      </c>
      <c r="P228" s="98">
        <f t="shared" ref="P228" si="41">N228*1000000</f>
        <v>10880000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28"/>
  <sheetViews>
    <sheetView zoomScale="70" zoomScaleNormal="70" workbookViewId="0">
      <selection activeCell="P38" sqref="P38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srim7Be_Kapton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86</v>
      </c>
      <c r="D6" s="21" t="s">
        <v>32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87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109</v>
      </c>
      <c r="F12" s="32"/>
      <c r="G12" s="33"/>
      <c r="H12" s="33"/>
      <c r="I12" s="34"/>
      <c r="J12" s="4">
        <v>7</v>
      </c>
      <c r="K12" s="35">
        <v>16.279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82</v>
      </c>
      <c r="F13" s="49"/>
      <c r="G13" s="50"/>
      <c r="H13" s="50"/>
      <c r="I13" s="51"/>
      <c r="J13" s="4">
        <v>8</v>
      </c>
      <c r="K13" s="52">
        <v>0.53649000000000002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209</v>
      </c>
      <c r="C14" s="102"/>
      <c r="D14" s="21" t="s">
        <v>217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218</v>
      </c>
      <c r="C15" s="103"/>
      <c r="D15" s="101" t="s">
        <v>219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116" t="s">
        <v>103</v>
      </c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96" t="s">
        <v>58</v>
      </c>
      <c r="E18" s="190" t="s">
        <v>59</v>
      </c>
      <c r="F18" s="191"/>
      <c r="G18" s="192"/>
      <c r="H18" s="71" t="s">
        <v>60</v>
      </c>
      <c r="I18" s="25"/>
      <c r="J18" s="96" t="s">
        <v>61</v>
      </c>
      <c r="K18" s="71" t="s">
        <v>62</v>
      </c>
      <c r="L18" s="73"/>
      <c r="M18" s="96" t="s">
        <v>61</v>
      </c>
      <c r="N18" s="71" t="s">
        <v>62</v>
      </c>
      <c r="O18" s="25"/>
      <c r="P18" s="96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3.9379999999999998E-2</v>
      </c>
      <c r="F20" s="87">
        <v>0.29920000000000002</v>
      </c>
      <c r="G20" s="88">
        <f>E20+F20</f>
        <v>0.33857999999999999</v>
      </c>
      <c r="H20" s="84">
        <v>11</v>
      </c>
      <c r="I20" s="85" t="s">
        <v>64</v>
      </c>
      <c r="J20" s="97">
        <f>H20/1000/10</f>
        <v>1.0999999999999998E-3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6</v>
      </c>
      <c r="O20" s="85" t="s">
        <v>64</v>
      </c>
      <c r="P20" s="97">
        <f t="shared" ref="P20:P83" si="1">N20/1000/10</f>
        <v>6.0000000000000006E-4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4.2099999999999999E-2</v>
      </c>
      <c r="F21" s="92">
        <v>0.31230000000000002</v>
      </c>
      <c r="G21" s="88">
        <f t="shared" ref="G21:G84" si="3">E21+F21</f>
        <v>0.35440000000000005</v>
      </c>
      <c r="H21" s="89">
        <v>12</v>
      </c>
      <c r="I21" s="90" t="s">
        <v>64</v>
      </c>
      <c r="J21" s="74">
        <f t="shared" ref="J21:J84" si="4">H21/1000/10</f>
        <v>1.2000000000000001E-3</v>
      </c>
      <c r="K21" s="89">
        <v>9</v>
      </c>
      <c r="L21" s="90" t="s">
        <v>64</v>
      </c>
      <c r="M21" s="74">
        <f t="shared" si="0"/>
        <v>8.9999999999999998E-4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4.4650000000000002E-2</v>
      </c>
      <c r="F22" s="92">
        <v>0.32400000000000001</v>
      </c>
      <c r="G22" s="88">
        <f t="shared" si="3"/>
        <v>0.36865000000000003</v>
      </c>
      <c r="H22" s="89">
        <v>13</v>
      </c>
      <c r="I22" s="90" t="s">
        <v>64</v>
      </c>
      <c r="J22" s="74">
        <f t="shared" si="4"/>
        <v>1.2999999999999999E-3</v>
      </c>
      <c r="K22" s="89">
        <v>10</v>
      </c>
      <c r="L22" s="90" t="s">
        <v>64</v>
      </c>
      <c r="M22" s="74">
        <f t="shared" si="0"/>
        <v>1E-3</v>
      </c>
      <c r="N22" s="89">
        <v>7</v>
      </c>
      <c r="O22" s="90" t="s">
        <v>64</v>
      </c>
      <c r="P22" s="74">
        <f t="shared" si="1"/>
        <v>6.9999999999999999E-4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4.7070000000000001E-2</v>
      </c>
      <c r="F23" s="92">
        <v>0.33429999999999999</v>
      </c>
      <c r="G23" s="88">
        <f t="shared" si="3"/>
        <v>0.38136999999999999</v>
      </c>
      <c r="H23" s="89">
        <v>14</v>
      </c>
      <c r="I23" s="90" t="s">
        <v>64</v>
      </c>
      <c r="J23" s="74">
        <f t="shared" si="4"/>
        <v>1.4E-3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4.9369999999999997E-2</v>
      </c>
      <c r="F24" s="92">
        <v>0.34370000000000001</v>
      </c>
      <c r="G24" s="88">
        <f t="shared" si="3"/>
        <v>0.39307000000000003</v>
      </c>
      <c r="H24" s="89">
        <v>15</v>
      </c>
      <c r="I24" s="90" t="s">
        <v>64</v>
      </c>
      <c r="J24" s="74">
        <f t="shared" si="4"/>
        <v>1.5E-3</v>
      </c>
      <c r="K24" s="89">
        <v>11</v>
      </c>
      <c r="L24" s="90" t="s">
        <v>64</v>
      </c>
      <c r="M24" s="74">
        <f t="shared" si="0"/>
        <v>1.0999999999999998E-3</v>
      </c>
      <c r="N24" s="89">
        <v>8</v>
      </c>
      <c r="O24" s="90" t="s">
        <v>64</v>
      </c>
      <c r="P24" s="74">
        <f t="shared" si="1"/>
        <v>8.0000000000000004E-4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5.1560000000000002E-2</v>
      </c>
      <c r="F25" s="92">
        <v>0.35220000000000001</v>
      </c>
      <c r="G25" s="88">
        <f t="shared" si="3"/>
        <v>0.40376000000000001</v>
      </c>
      <c r="H25" s="89">
        <v>16</v>
      </c>
      <c r="I25" s="90" t="s">
        <v>64</v>
      </c>
      <c r="J25" s="74">
        <f t="shared" si="4"/>
        <v>1.6000000000000001E-3</v>
      </c>
      <c r="K25" s="89">
        <v>12</v>
      </c>
      <c r="L25" s="90" t="s">
        <v>64</v>
      </c>
      <c r="M25" s="74">
        <f t="shared" si="0"/>
        <v>1.2000000000000001E-3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5.3670000000000002E-2</v>
      </c>
      <c r="F26" s="92">
        <v>0.36</v>
      </c>
      <c r="G26" s="88">
        <f t="shared" si="3"/>
        <v>0.41366999999999998</v>
      </c>
      <c r="H26" s="89">
        <v>17</v>
      </c>
      <c r="I26" s="90" t="s">
        <v>64</v>
      </c>
      <c r="J26" s="74">
        <f t="shared" si="4"/>
        <v>1.7000000000000001E-3</v>
      </c>
      <c r="K26" s="89">
        <v>13</v>
      </c>
      <c r="L26" s="90" t="s">
        <v>64</v>
      </c>
      <c r="M26" s="74">
        <f t="shared" si="0"/>
        <v>1.2999999999999999E-3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5.5690000000000003E-2</v>
      </c>
      <c r="F27" s="92">
        <v>0.36720000000000003</v>
      </c>
      <c r="G27" s="88">
        <f t="shared" si="3"/>
        <v>0.42289000000000004</v>
      </c>
      <c r="H27" s="89">
        <v>18</v>
      </c>
      <c r="I27" s="90" t="s">
        <v>64</v>
      </c>
      <c r="J27" s="74">
        <f t="shared" si="4"/>
        <v>1.8E-3</v>
      </c>
      <c r="K27" s="89">
        <v>13</v>
      </c>
      <c r="L27" s="90" t="s">
        <v>64</v>
      </c>
      <c r="M27" s="74">
        <f t="shared" si="0"/>
        <v>1.2999999999999999E-3</v>
      </c>
      <c r="N27" s="89">
        <v>9</v>
      </c>
      <c r="O27" s="90" t="s">
        <v>64</v>
      </c>
      <c r="P27" s="74">
        <f t="shared" si="1"/>
        <v>8.9999999999999998E-4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5.765E-2</v>
      </c>
      <c r="F28" s="92">
        <v>0.37369999999999998</v>
      </c>
      <c r="G28" s="88">
        <f t="shared" si="3"/>
        <v>0.43134999999999996</v>
      </c>
      <c r="H28" s="89">
        <v>19</v>
      </c>
      <c r="I28" s="90" t="s">
        <v>64</v>
      </c>
      <c r="J28" s="74">
        <f t="shared" si="4"/>
        <v>1.9E-3</v>
      </c>
      <c r="K28" s="89">
        <v>14</v>
      </c>
      <c r="L28" s="90" t="s">
        <v>64</v>
      </c>
      <c r="M28" s="74">
        <f t="shared" si="0"/>
        <v>1.4E-3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5.9540000000000003E-2</v>
      </c>
      <c r="F29" s="92">
        <v>0.37990000000000002</v>
      </c>
      <c r="G29" s="88">
        <f t="shared" si="3"/>
        <v>0.43944</v>
      </c>
      <c r="H29" s="89">
        <v>19</v>
      </c>
      <c r="I29" s="90" t="s">
        <v>64</v>
      </c>
      <c r="J29" s="74">
        <f t="shared" si="4"/>
        <v>1.9E-3</v>
      </c>
      <c r="K29" s="89">
        <v>14</v>
      </c>
      <c r="L29" s="90" t="s">
        <v>64</v>
      </c>
      <c r="M29" s="74">
        <f t="shared" si="0"/>
        <v>1.4E-3</v>
      </c>
      <c r="N29" s="89">
        <v>10</v>
      </c>
      <c r="O29" s="90" t="s">
        <v>64</v>
      </c>
      <c r="P29" s="74">
        <f t="shared" si="1"/>
        <v>1E-3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6.1370000000000001E-2</v>
      </c>
      <c r="F30" s="92">
        <v>0.38550000000000001</v>
      </c>
      <c r="G30" s="88">
        <f t="shared" si="3"/>
        <v>0.44686999999999999</v>
      </c>
      <c r="H30" s="89">
        <v>20</v>
      </c>
      <c r="I30" s="90" t="s">
        <v>64</v>
      </c>
      <c r="J30" s="74">
        <f t="shared" si="4"/>
        <v>2E-3</v>
      </c>
      <c r="K30" s="89">
        <v>15</v>
      </c>
      <c r="L30" s="90" t="s">
        <v>64</v>
      </c>
      <c r="M30" s="74">
        <f t="shared" si="0"/>
        <v>1.5E-3</v>
      </c>
      <c r="N30" s="89">
        <v>11</v>
      </c>
      <c r="O30" s="90" t="s">
        <v>64</v>
      </c>
      <c r="P30" s="74">
        <f t="shared" si="1"/>
        <v>1.0999999999999998E-3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6.3149999999999998E-2</v>
      </c>
      <c r="F31" s="92">
        <v>0.39079999999999998</v>
      </c>
      <c r="G31" s="88">
        <f t="shared" si="3"/>
        <v>0.45394999999999996</v>
      </c>
      <c r="H31" s="89">
        <v>21</v>
      </c>
      <c r="I31" s="90" t="s">
        <v>64</v>
      </c>
      <c r="J31" s="74">
        <f t="shared" si="4"/>
        <v>2.1000000000000003E-3</v>
      </c>
      <c r="K31" s="89">
        <v>15</v>
      </c>
      <c r="L31" s="90" t="s">
        <v>64</v>
      </c>
      <c r="M31" s="74">
        <f t="shared" si="0"/>
        <v>1.5E-3</v>
      </c>
      <c r="N31" s="89">
        <v>11</v>
      </c>
      <c r="O31" s="90" t="s">
        <v>64</v>
      </c>
      <c r="P31" s="74">
        <f t="shared" si="1"/>
        <v>1.0999999999999998E-3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6.6570000000000004E-2</v>
      </c>
      <c r="F32" s="92">
        <v>0.40039999999999998</v>
      </c>
      <c r="G32" s="88">
        <f t="shared" si="3"/>
        <v>0.46697</v>
      </c>
      <c r="H32" s="89">
        <v>23</v>
      </c>
      <c r="I32" s="90" t="s">
        <v>64</v>
      </c>
      <c r="J32" s="74">
        <f t="shared" si="4"/>
        <v>2.3E-3</v>
      </c>
      <c r="K32" s="89">
        <v>16</v>
      </c>
      <c r="L32" s="90" t="s">
        <v>64</v>
      </c>
      <c r="M32" s="74">
        <f t="shared" si="0"/>
        <v>1.6000000000000001E-3</v>
      </c>
      <c r="N32" s="89">
        <v>12</v>
      </c>
      <c r="O32" s="90" t="s">
        <v>64</v>
      </c>
      <c r="P32" s="74">
        <f t="shared" si="1"/>
        <v>1.2000000000000001E-3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7.0610000000000006E-2</v>
      </c>
      <c r="F33" s="92">
        <v>0.41089999999999999</v>
      </c>
      <c r="G33" s="88">
        <f t="shared" si="3"/>
        <v>0.48150999999999999</v>
      </c>
      <c r="H33" s="89">
        <v>25</v>
      </c>
      <c r="I33" s="90" t="s">
        <v>64</v>
      </c>
      <c r="J33" s="74">
        <f t="shared" si="4"/>
        <v>2.5000000000000001E-3</v>
      </c>
      <c r="K33" s="89">
        <v>17</v>
      </c>
      <c r="L33" s="90" t="s">
        <v>64</v>
      </c>
      <c r="M33" s="74">
        <f t="shared" si="0"/>
        <v>1.7000000000000001E-3</v>
      </c>
      <c r="N33" s="89">
        <v>13</v>
      </c>
      <c r="O33" s="90" t="s">
        <v>64</v>
      </c>
      <c r="P33" s="74">
        <f t="shared" si="1"/>
        <v>1.2999999999999999E-3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7.4429999999999996E-2</v>
      </c>
      <c r="F34" s="92">
        <v>0.4199</v>
      </c>
      <c r="G34" s="88">
        <f t="shared" si="3"/>
        <v>0.49432999999999999</v>
      </c>
      <c r="H34" s="89">
        <v>27</v>
      </c>
      <c r="I34" s="90" t="s">
        <v>64</v>
      </c>
      <c r="J34" s="74">
        <f t="shared" si="4"/>
        <v>2.7000000000000001E-3</v>
      </c>
      <c r="K34" s="89">
        <v>18</v>
      </c>
      <c r="L34" s="90" t="s">
        <v>64</v>
      </c>
      <c r="M34" s="74">
        <f t="shared" si="0"/>
        <v>1.8E-3</v>
      </c>
      <c r="N34" s="89">
        <v>13</v>
      </c>
      <c r="O34" s="90" t="s">
        <v>64</v>
      </c>
      <c r="P34" s="74">
        <f t="shared" si="1"/>
        <v>1.2999999999999999E-3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7.8060000000000004E-2</v>
      </c>
      <c r="F35" s="92">
        <v>0.42780000000000001</v>
      </c>
      <c r="G35" s="88">
        <f t="shared" si="3"/>
        <v>0.50585999999999998</v>
      </c>
      <c r="H35" s="89">
        <v>28</v>
      </c>
      <c r="I35" s="90" t="s">
        <v>64</v>
      </c>
      <c r="J35" s="74">
        <f t="shared" si="4"/>
        <v>2.8E-3</v>
      </c>
      <c r="K35" s="89">
        <v>20</v>
      </c>
      <c r="L35" s="90" t="s">
        <v>64</v>
      </c>
      <c r="M35" s="74">
        <f t="shared" si="0"/>
        <v>2E-3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8.1530000000000005E-2</v>
      </c>
      <c r="F36" s="92">
        <v>0.43469999999999998</v>
      </c>
      <c r="G36" s="88">
        <f t="shared" si="3"/>
        <v>0.51622999999999997</v>
      </c>
      <c r="H36" s="89">
        <v>30</v>
      </c>
      <c r="I36" s="90" t="s">
        <v>64</v>
      </c>
      <c r="J36" s="74">
        <f t="shared" si="4"/>
        <v>3.0000000000000001E-3</v>
      </c>
      <c r="K36" s="89">
        <v>21</v>
      </c>
      <c r="L36" s="90" t="s">
        <v>64</v>
      </c>
      <c r="M36" s="74">
        <f t="shared" si="0"/>
        <v>2.1000000000000003E-3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8.4860000000000005E-2</v>
      </c>
      <c r="F37" s="92">
        <v>0.44080000000000003</v>
      </c>
      <c r="G37" s="88">
        <f t="shared" si="3"/>
        <v>0.52566000000000002</v>
      </c>
      <c r="H37" s="89">
        <v>32</v>
      </c>
      <c r="I37" s="90" t="s">
        <v>64</v>
      </c>
      <c r="J37" s="74">
        <f t="shared" si="4"/>
        <v>3.2000000000000002E-3</v>
      </c>
      <c r="K37" s="89">
        <v>22</v>
      </c>
      <c r="L37" s="90" t="s">
        <v>64</v>
      </c>
      <c r="M37" s="74">
        <f t="shared" si="0"/>
        <v>2.1999999999999997E-3</v>
      </c>
      <c r="N37" s="89">
        <v>16</v>
      </c>
      <c r="O37" s="90" t="s">
        <v>64</v>
      </c>
      <c r="P37" s="74">
        <f t="shared" si="1"/>
        <v>1.6000000000000001E-3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8.8059999999999999E-2</v>
      </c>
      <c r="F38" s="92">
        <v>0.44619999999999999</v>
      </c>
      <c r="G38" s="88">
        <f t="shared" si="3"/>
        <v>0.53425999999999996</v>
      </c>
      <c r="H38" s="89">
        <v>34</v>
      </c>
      <c r="I38" s="90" t="s">
        <v>64</v>
      </c>
      <c r="J38" s="74">
        <f t="shared" si="4"/>
        <v>3.4000000000000002E-3</v>
      </c>
      <c r="K38" s="89">
        <v>23</v>
      </c>
      <c r="L38" s="90" t="s">
        <v>64</v>
      </c>
      <c r="M38" s="74">
        <f t="shared" si="0"/>
        <v>2.3E-3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9.1149999999999995E-2</v>
      </c>
      <c r="F39" s="92">
        <v>0.4511</v>
      </c>
      <c r="G39" s="88">
        <f t="shared" si="3"/>
        <v>0.54225000000000001</v>
      </c>
      <c r="H39" s="89">
        <v>36</v>
      </c>
      <c r="I39" s="90" t="s">
        <v>64</v>
      </c>
      <c r="J39" s="74">
        <f t="shared" si="4"/>
        <v>3.5999999999999999E-3</v>
      </c>
      <c r="K39" s="89">
        <v>24</v>
      </c>
      <c r="L39" s="90" t="s">
        <v>64</v>
      </c>
      <c r="M39" s="74">
        <f t="shared" si="0"/>
        <v>2.4000000000000002E-3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9.4140000000000001E-2</v>
      </c>
      <c r="F40" s="92">
        <v>0.45540000000000003</v>
      </c>
      <c r="G40" s="88">
        <f t="shared" si="3"/>
        <v>0.54954000000000003</v>
      </c>
      <c r="H40" s="89">
        <v>38</v>
      </c>
      <c r="I40" s="90" t="s">
        <v>64</v>
      </c>
      <c r="J40" s="74">
        <f t="shared" si="4"/>
        <v>3.8E-3</v>
      </c>
      <c r="K40" s="89">
        <v>25</v>
      </c>
      <c r="L40" s="90" t="s">
        <v>64</v>
      </c>
      <c r="M40" s="74">
        <f t="shared" si="0"/>
        <v>2.5000000000000001E-3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9.9849999999999994E-2</v>
      </c>
      <c r="F41" s="92">
        <v>0.46279999999999999</v>
      </c>
      <c r="G41" s="88">
        <f t="shared" si="3"/>
        <v>0.56264999999999998</v>
      </c>
      <c r="H41" s="89">
        <v>41</v>
      </c>
      <c r="I41" s="90" t="s">
        <v>64</v>
      </c>
      <c r="J41" s="74">
        <f t="shared" si="4"/>
        <v>4.1000000000000003E-3</v>
      </c>
      <c r="K41" s="89">
        <v>27</v>
      </c>
      <c r="L41" s="90" t="s">
        <v>64</v>
      </c>
      <c r="M41" s="74">
        <f t="shared" si="0"/>
        <v>2.7000000000000001E-3</v>
      </c>
      <c r="N41" s="89">
        <v>20</v>
      </c>
      <c r="O41" s="90" t="s">
        <v>64</v>
      </c>
      <c r="P41" s="74">
        <f t="shared" si="1"/>
        <v>2E-3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0.1053</v>
      </c>
      <c r="F42" s="92">
        <v>0.46879999999999999</v>
      </c>
      <c r="G42" s="88">
        <f t="shared" si="3"/>
        <v>0.57410000000000005</v>
      </c>
      <c r="H42" s="89">
        <v>45</v>
      </c>
      <c r="I42" s="90" t="s">
        <v>64</v>
      </c>
      <c r="J42" s="74">
        <f t="shared" si="4"/>
        <v>4.4999999999999997E-3</v>
      </c>
      <c r="K42" s="89">
        <v>29</v>
      </c>
      <c r="L42" s="90" t="s">
        <v>64</v>
      </c>
      <c r="M42" s="74">
        <f t="shared" si="0"/>
        <v>2.9000000000000002E-3</v>
      </c>
      <c r="N42" s="89">
        <v>21</v>
      </c>
      <c r="O42" s="90" t="s">
        <v>64</v>
      </c>
      <c r="P42" s="74">
        <f t="shared" si="1"/>
        <v>2.1000000000000003E-3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0.1104</v>
      </c>
      <c r="F43" s="92">
        <v>0.47370000000000001</v>
      </c>
      <c r="G43" s="88">
        <f t="shared" si="3"/>
        <v>0.58410000000000006</v>
      </c>
      <c r="H43" s="89">
        <v>48</v>
      </c>
      <c r="I43" s="90" t="s">
        <v>64</v>
      </c>
      <c r="J43" s="74">
        <f t="shared" si="4"/>
        <v>4.8000000000000004E-3</v>
      </c>
      <c r="K43" s="89">
        <v>31</v>
      </c>
      <c r="L43" s="90" t="s">
        <v>64</v>
      </c>
      <c r="M43" s="74">
        <f t="shared" si="0"/>
        <v>3.0999999999999999E-3</v>
      </c>
      <c r="N43" s="89">
        <v>23</v>
      </c>
      <c r="O43" s="90" t="s">
        <v>64</v>
      </c>
      <c r="P43" s="74">
        <f t="shared" si="1"/>
        <v>2.3E-3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0.1153</v>
      </c>
      <c r="F44" s="92">
        <v>0.4778</v>
      </c>
      <c r="G44" s="88">
        <f t="shared" si="3"/>
        <v>0.59309999999999996</v>
      </c>
      <c r="H44" s="89">
        <v>52</v>
      </c>
      <c r="I44" s="90" t="s">
        <v>64</v>
      </c>
      <c r="J44" s="74">
        <f t="shared" si="4"/>
        <v>5.1999999999999998E-3</v>
      </c>
      <c r="K44" s="89">
        <v>33</v>
      </c>
      <c r="L44" s="90" t="s">
        <v>64</v>
      </c>
      <c r="M44" s="74">
        <f t="shared" si="0"/>
        <v>3.3E-3</v>
      </c>
      <c r="N44" s="89">
        <v>24</v>
      </c>
      <c r="O44" s="90" t="s">
        <v>64</v>
      </c>
      <c r="P44" s="74">
        <f t="shared" si="1"/>
        <v>2.4000000000000002E-3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0.12</v>
      </c>
      <c r="F45" s="92">
        <v>0.48099999999999998</v>
      </c>
      <c r="G45" s="88">
        <f t="shared" si="3"/>
        <v>0.60099999999999998</v>
      </c>
      <c r="H45" s="89">
        <v>55</v>
      </c>
      <c r="I45" s="90" t="s">
        <v>64</v>
      </c>
      <c r="J45" s="74">
        <f t="shared" si="4"/>
        <v>5.4999999999999997E-3</v>
      </c>
      <c r="K45" s="89">
        <v>35</v>
      </c>
      <c r="L45" s="90" t="s">
        <v>64</v>
      </c>
      <c r="M45" s="74">
        <f t="shared" si="0"/>
        <v>3.5000000000000005E-3</v>
      </c>
      <c r="N45" s="89">
        <v>25</v>
      </c>
      <c r="O45" s="90" t="s">
        <v>64</v>
      </c>
      <c r="P45" s="74">
        <f t="shared" si="1"/>
        <v>2.5000000000000001E-3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0.1245</v>
      </c>
      <c r="F46" s="92">
        <v>0.48370000000000002</v>
      </c>
      <c r="G46" s="88">
        <f t="shared" si="3"/>
        <v>0.60820000000000007</v>
      </c>
      <c r="H46" s="89">
        <v>58</v>
      </c>
      <c r="I46" s="90" t="s">
        <v>64</v>
      </c>
      <c r="J46" s="74">
        <f t="shared" si="4"/>
        <v>5.8000000000000005E-3</v>
      </c>
      <c r="K46" s="89">
        <v>37</v>
      </c>
      <c r="L46" s="90" t="s">
        <v>64</v>
      </c>
      <c r="M46" s="74">
        <f t="shared" si="0"/>
        <v>3.6999999999999997E-3</v>
      </c>
      <c r="N46" s="89">
        <v>27</v>
      </c>
      <c r="O46" s="90" t="s">
        <v>64</v>
      </c>
      <c r="P46" s="74">
        <f t="shared" si="1"/>
        <v>2.7000000000000001E-3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0.1331</v>
      </c>
      <c r="F47" s="92">
        <v>0.48749999999999999</v>
      </c>
      <c r="G47" s="88">
        <f t="shared" si="3"/>
        <v>0.62060000000000004</v>
      </c>
      <c r="H47" s="89">
        <v>65</v>
      </c>
      <c r="I47" s="90" t="s">
        <v>64</v>
      </c>
      <c r="J47" s="74">
        <f t="shared" si="4"/>
        <v>6.5000000000000006E-3</v>
      </c>
      <c r="K47" s="89">
        <v>40</v>
      </c>
      <c r="L47" s="90" t="s">
        <v>64</v>
      </c>
      <c r="M47" s="74">
        <f t="shared" si="0"/>
        <v>4.0000000000000001E-3</v>
      </c>
      <c r="N47" s="89">
        <v>29</v>
      </c>
      <c r="O47" s="90" t="s">
        <v>64</v>
      </c>
      <c r="P47" s="74">
        <f t="shared" si="1"/>
        <v>2.9000000000000002E-3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0.14119999999999999</v>
      </c>
      <c r="F48" s="92">
        <v>0.48980000000000001</v>
      </c>
      <c r="G48" s="88">
        <f t="shared" si="3"/>
        <v>0.63100000000000001</v>
      </c>
      <c r="H48" s="89">
        <v>72</v>
      </c>
      <c r="I48" s="90" t="s">
        <v>64</v>
      </c>
      <c r="J48" s="74">
        <f t="shared" si="4"/>
        <v>7.1999999999999998E-3</v>
      </c>
      <c r="K48" s="89">
        <v>44</v>
      </c>
      <c r="L48" s="90" t="s">
        <v>64</v>
      </c>
      <c r="M48" s="74">
        <f t="shared" si="0"/>
        <v>4.3999999999999994E-3</v>
      </c>
      <c r="N48" s="89">
        <v>32</v>
      </c>
      <c r="O48" s="90" t="s">
        <v>64</v>
      </c>
      <c r="P48" s="74">
        <f t="shared" si="1"/>
        <v>3.2000000000000002E-3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0.1489</v>
      </c>
      <c r="F49" s="92">
        <v>0.4909</v>
      </c>
      <c r="G49" s="88">
        <f t="shared" si="3"/>
        <v>0.63980000000000004</v>
      </c>
      <c r="H49" s="89">
        <v>79</v>
      </c>
      <c r="I49" s="90" t="s">
        <v>64</v>
      </c>
      <c r="J49" s="74">
        <f t="shared" si="4"/>
        <v>7.9000000000000008E-3</v>
      </c>
      <c r="K49" s="89">
        <v>47</v>
      </c>
      <c r="L49" s="90" t="s">
        <v>64</v>
      </c>
      <c r="M49" s="74">
        <f t="shared" si="0"/>
        <v>4.7000000000000002E-3</v>
      </c>
      <c r="N49" s="89">
        <v>34</v>
      </c>
      <c r="O49" s="90" t="s">
        <v>64</v>
      </c>
      <c r="P49" s="74">
        <f t="shared" si="1"/>
        <v>3.4000000000000002E-3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0.15609999999999999</v>
      </c>
      <c r="F50" s="92">
        <v>0.49120000000000003</v>
      </c>
      <c r="G50" s="88">
        <f t="shared" si="3"/>
        <v>0.64729999999999999</v>
      </c>
      <c r="H50" s="89">
        <v>85</v>
      </c>
      <c r="I50" s="90" t="s">
        <v>64</v>
      </c>
      <c r="J50" s="74">
        <f t="shared" si="4"/>
        <v>8.5000000000000006E-3</v>
      </c>
      <c r="K50" s="89">
        <v>51</v>
      </c>
      <c r="L50" s="90" t="s">
        <v>64</v>
      </c>
      <c r="M50" s="74">
        <f t="shared" si="0"/>
        <v>5.0999999999999995E-3</v>
      </c>
      <c r="N50" s="89">
        <v>37</v>
      </c>
      <c r="O50" s="90" t="s">
        <v>64</v>
      </c>
      <c r="P50" s="74">
        <f t="shared" si="1"/>
        <v>3.6999999999999997E-3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0.16309999999999999</v>
      </c>
      <c r="F51" s="92">
        <v>0.49080000000000001</v>
      </c>
      <c r="G51" s="88">
        <f t="shared" si="3"/>
        <v>0.65390000000000004</v>
      </c>
      <c r="H51" s="89">
        <v>92</v>
      </c>
      <c r="I51" s="90" t="s">
        <v>64</v>
      </c>
      <c r="J51" s="74">
        <f t="shared" si="4"/>
        <v>9.1999999999999998E-3</v>
      </c>
      <c r="K51" s="89">
        <v>54</v>
      </c>
      <c r="L51" s="90" t="s">
        <v>64</v>
      </c>
      <c r="M51" s="74">
        <f t="shared" si="0"/>
        <v>5.4000000000000003E-3</v>
      </c>
      <c r="N51" s="89">
        <v>39</v>
      </c>
      <c r="O51" s="90" t="s">
        <v>64</v>
      </c>
      <c r="P51" s="74">
        <f t="shared" si="1"/>
        <v>3.8999999999999998E-3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0.16969999999999999</v>
      </c>
      <c r="F52" s="92">
        <v>0.4899</v>
      </c>
      <c r="G52" s="88">
        <f t="shared" si="3"/>
        <v>0.65959999999999996</v>
      </c>
      <c r="H52" s="89">
        <v>99</v>
      </c>
      <c r="I52" s="90" t="s">
        <v>64</v>
      </c>
      <c r="J52" s="74">
        <f t="shared" si="4"/>
        <v>9.9000000000000008E-3</v>
      </c>
      <c r="K52" s="89">
        <v>58</v>
      </c>
      <c r="L52" s="90" t="s">
        <v>64</v>
      </c>
      <c r="M52" s="74">
        <f t="shared" si="0"/>
        <v>5.8000000000000005E-3</v>
      </c>
      <c r="N52" s="89">
        <v>42</v>
      </c>
      <c r="O52" s="90" t="s">
        <v>64</v>
      </c>
      <c r="P52" s="74">
        <f t="shared" si="1"/>
        <v>4.2000000000000006E-3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0.17610000000000001</v>
      </c>
      <c r="F53" s="92">
        <v>0.48859999999999998</v>
      </c>
      <c r="G53" s="88">
        <f t="shared" si="3"/>
        <v>0.66469999999999996</v>
      </c>
      <c r="H53" s="89">
        <v>105</v>
      </c>
      <c r="I53" s="90" t="s">
        <v>64</v>
      </c>
      <c r="J53" s="74">
        <f t="shared" si="4"/>
        <v>1.0499999999999999E-2</v>
      </c>
      <c r="K53" s="89">
        <v>61</v>
      </c>
      <c r="L53" s="90" t="s">
        <v>64</v>
      </c>
      <c r="M53" s="74">
        <f t="shared" si="0"/>
        <v>6.0999999999999995E-3</v>
      </c>
      <c r="N53" s="89">
        <v>44</v>
      </c>
      <c r="O53" s="90" t="s">
        <v>64</v>
      </c>
      <c r="P53" s="74">
        <f t="shared" si="1"/>
        <v>4.3999999999999994E-3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0.18229999999999999</v>
      </c>
      <c r="F54" s="92">
        <v>0.4869</v>
      </c>
      <c r="G54" s="88">
        <f t="shared" si="3"/>
        <v>0.66920000000000002</v>
      </c>
      <c r="H54" s="89">
        <v>112</v>
      </c>
      <c r="I54" s="90" t="s">
        <v>64</v>
      </c>
      <c r="J54" s="74">
        <f t="shared" si="4"/>
        <v>1.12E-2</v>
      </c>
      <c r="K54" s="89">
        <v>64</v>
      </c>
      <c r="L54" s="90" t="s">
        <v>64</v>
      </c>
      <c r="M54" s="74">
        <f t="shared" si="0"/>
        <v>6.4000000000000003E-3</v>
      </c>
      <c r="N54" s="89">
        <v>47</v>
      </c>
      <c r="O54" s="90" t="s">
        <v>64</v>
      </c>
      <c r="P54" s="74">
        <f t="shared" si="1"/>
        <v>4.7000000000000002E-3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0.1883</v>
      </c>
      <c r="F55" s="92">
        <v>0.48499999999999999</v>
      </c>
      <c r="G55" s="88">
        <f t="shared" si="3"/>
        <v>0.67330000000000001</v>
      </c>
      <c r="H55" s="89">
        <v>119</v>
      </c>
      <c r="I55" s="90" t="s">
        <v>64</v>
      </c>
      <c r="J55" s="74">
        <f t="shared" si="4"/>
        <v>1.1899999999999999E-2</v>
      </c>
      <c r="K55" s="89">
        <v>68</v>
      </c>
      <c r="L55" s="90" t="s">
        <v>64</v>
      </c>
      <c r="M55" s="74">
        <f t="shared" si="0"/>
        <v>6.8000000000000005E-3</v>
      </c>
      <c r="N55" s="89">
        <v>49</v>
      </c>
      <c r="O55" s="90" t="s">
        <v>64</v>
      </c>
      <c r="P55" s="74">
        <f t="shared" si="1"/>
        <v>4.8999999999999998E-3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0.19409999999999999</v>
      </c>
      <c r="F56" s="92">
        <v>0.4829</v>
      </c>
      <c r="G56" s="88">
        <f t="shared" si="3"/>
        <v>0.67700000000000005</v>
      </c>
      <c r="H56" s="89">
        <v>125</v>
      </c>
      <c r="I56" s="90" t="s">
        <v>64</v>
      </c>
      <c r="J56" s="74">
        <f t="shared" si="4"/>
        <v>1.2500000000000001E-2</v>
      </c>
      <c r="K56" s="89">
        <v>71</v>
      </c>
      <c r="L56" s="90" t="s">
        <v>64</v>
      </c>
      <c r="M56" s="74">
        <f t="shared" si="0"/>
        <v>7.0999999999999995E-3</v>
      </c>
      <c r="N56" s="89">
        <v>51</v>
      </c>
      <c r="O56" s="90" t="s">
        <v>64</v>
      </c>
      <c r="P56" s="74">
        <f t="shared" si="1"/>
        <v>5.0999999999999995E-3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0.19969999999999999</v>
      </c>
      <c r="F57" s="92">
        <v>0.48060000000000003</v>
      </c>
      <c r="G57" s="88">
        <f t="shared" si="3"/>
        <v>0.68030000000000002</v>
      </c>
      <c r="H57" s="89">
        <v>132</v>
      </c>
      <c r="I57" s="90" t="s">
        <v>64</v>
      </c>
      <c r="J57" s="74">
        <f t="shared" si="4"/>
        <v>1.32E-2</v>
      </c>
      <c r="K57" s="89">
        <v>74</v>
      </c>
      <c r="L57" s="90" t="s">
        <v>64</v>
      </c>
      <c r="M57" s="74">
        <f t="shared" si="0"/>
        <v>7.3999999999999995E-3</v>
      </c>
      <c r="N57" s="89">
        <v>54</v>
      </c>
      <c r="O57" s="90" t="s">
        <v>64</v>
      </c>
      <c r="P57" s="74">
        <f t="shared" si="1"/>
        <v>5.4000000000000003E-3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0.21049999999999999</v>
      </c>
      <c r="F58" s="92">
        <v>0.47560000000000002</v>
      </c>
      <c r="G58" s="88">
        <f t="shared" si="3"/>
        <v>0.68610000000000004</v>
      </c>
      <c r="H58" s="89">
        <v>145</v>
      </c>
      <c r="I58" s="90" t="s">
        <v>64</v>
      </c>
      <c r="J58" s="74">
        <f t="shared" si="4"/>
        <v>1.4499999999999999E-2</v>
      </c>
      <c r="K58" s="89">
        <v>81</v>
      </c>
      <c r="L58" s="90" t="s">
        <v>64</v>
      </c>
      <c r="M58" s="74">
        <f t="shared" si="0"/>
        <v>8.0999999999999996E-3</v>
      </c>
      <c r="N58" s="89">
        <v>58</v>
      </c>
      <c r="O58" s="90" t="s">
        <v>64</v>
      </c>
      <c r="P58" s="74">
        <f t="shared" si="1"/>
        <v>5.8000000000000005E-3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0.2233</v>
      </c>
      <c r="F59" s="92">
        <v>0.46889999999999998</v>
      </c>
      <c r="G59" s="88">
        <f t="shared" si="3"/>
        <v>0.69219999999999993</v>
      </c>
      <c r="H59" s="89">
        <v>162</v>
      </c>
      <c r="I59" s="90" t="s">
        <v>64</v>
      </c>
      <c r="J59" s="74">
        <f t="shared" si="4"/>
        <v>1.6199999999999999E-2</v>
      </c>
      <c r="K59" s="89">
        <v>88</v>
      </c>
      <c r="L59" s="90" t="s">
        <v>64</v>
      </c>
      <c r="M59" s="74">
        <f t="shared" si="0"/>
        <v>8.7999999999999988E-3</v>
      </c>
      <c r="N59" s="89">
        <v>64</v>
      </c>
      <c r="O59" s="90" t="s">
        <v>64</v>
      </c>
      <c r="P59" s="74">
        <f t="shared" si="1"/>
        <v>6.4000000000000003E-3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0.2354</v>
      </c>
      <c r="F60" s="92">
        <v>0.46200000000000002</v>
      </c>
      <c r="G60" s="88">
        <f t="shared" si="3"/>
        <v>0.69740000000000002</v>
      </c>
      <c r="H60" s="89">
        <v>179</v>
      </c>
      <c r="I60" s="90" t="s">
        <v>64</v>
      </c>
      <c r="J60" s="74">
        <f t="shared" si="4"/>
        <v>1.7899999999999999E-2</v>
      </c>
      <c r="K60" s="89">
        <v>96</v>
      </c>
      <c r="L60" s="90" t="s">
        <v>64</v>
      </c>
      <c r="M60" s="74">
        <f t="shared" si="0"/>
        <v>9.6000000000000009E-3</v>
      </c>
      <c r="N60" s="89">
        <v>70</v>
      </c>
      <c r="O60" s="90" t="s">
        <v>64</v>
      </c>
      <c r="P60" s="74">
        <f t="shared" si="1"/>
        <v>7.000000000000001E-3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0.24690000000000001</v>
      </c>
      <c r="F61" s="92">
        <v>0.45500000000000002</v>
      </c>
      <c r="G61" s="88">
        <f t="shared" si="3"/>
        <v>0.70189999999999997</v>
      </c>
      <c r="H61" s="89">
        <v>196</v>
      </c>
      <c r="I61" s="90" t="s">
        <v>64</v>
      </c>
      <c r="J61" s="74">
        <f t="shared" si="4"/>
        <v>1.9599999999999999E-2</v>
      </c>
      <c r="K61" s="89">
        <v>104</v>
      </c>
      <c r="L61" s="90" t="s">
        <v>64</v>
      </c>
      <c r="M61" s="74">
        <f t="shared" si="0"/>
        <v>1.04E-2</v>
      </c>
      <c r="N61" s="89">
        <v>75</v>
      </c>
      <c r="O61" s="90" t="s">
        <v>64</v>
      </c>
      <c r="P61" s="74">
        <f t="shared" si="1"/>
        <v>7.4999999999999997E-3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0.25779999999999997</v>
      </c>
      <c r="F62" s="92">
        <v>0.44800000000000001</v>
      </c>
      <c r="G62" s="88">
        <f t="shared" si="3"/>
        <v>0.70579999999999998</v>
      </c>
      <c r="H62" s="89">
        <v>213</v>
      </c>
      <c r="I62" s="90" t="s">
        <v>64</v>
      </c>
      <c r="J62" s="74">
        <f t="shared" si="4"/>
        <v>2.1299999999999999E-2</v>
      </c>
      <c r="K62" s="89">
        <v>111</v>
      </c>
      <c r="L62" s="90" t="s">
        <v>64</v>
      </c>
      <c r="M62" s="74">
        <f t="shared" si="0"/>
        <v>1.11E-2</v>
      </c>
      <c r="N62" s="89">
        <v>81</v>
      </c>
      <c r="O62" s="90" t="s">
        <v>64</v>
      </c>
      <c r="P62" s="74">
        <f t="shared" si="1"/>
        <v>8.0999999999999996E-3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0.26840000000000003</v>
      </c>
      <c r="F63" s="92">
        <v>0.441</v>
      </c>
      <c r="G63" s="88">
        <f t="shared" si="3"/>
        <v>0.70940000000000003</v>
      </c>
      <c r="H63" s="89">
        <v>230</v>
      </c>
      <c r="I63" s="90" t="s">
        <v>64</v>
      </c>
      <c r="J63" s="74">
        <f t="shared" si="4"/>
        <v>2.3E-2</v>
      </c>
      <c r="K63" s="89">
        <v>119</v>
      </c>
      <c r="L63" s="90" t="s">
        <v>64</v>
      </c>
      <c r="M63" s="74">
        <f t="shared" si="0"/>
        <v>1.1899999999999999E-2</v>
      </c>
      <c r="N63" s="89">
        <v>86</v>
      </c>
      <c r="O63" s="90" t="s">
        <v>64</v>
      </c>
      <c r="P63" s="74">
        <f t="shared" si="1"/>
        <v>8.6E-3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0.27850000000000003</v>
      </c>
      <c r="F64" s="92">
        <v>0.43419999999999997</v>
      </c>
      <c r="G64" s="88">
        <f t="shared" si="3"/>
        <v>0.7127</v>
      </c>
      <c r="H64" s="89">
        <v>247</v>
      </c>
      <c r="I64" s="90" t="s">
        <v>64</v>
      </c>
      <c r="J64" s="74">
        <f t="shared" si="4"/>
        <v>2.47E-2</v>
      </c>
      <c r="K64" s="89">
        <v>126</v>
      </c>
      <c r="L64" s="90" t="s">
        <v>64</v>
      </c>
      <c r="M64" s="74">
        <f t="shared" si="0"/>
        <v>1.26E-2</v>
      </c>
      <c r="N64" s="89">
        <v>91</v>
      </c>
      <c r="O64" s="90" t="s">
        <v>64</v>
      </c>
      <c r="P64" s="74">
        <f t="shared" si="1"/>
        <v>9.1000000000000004E-3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0.2883</v>
      </c>
      <c r="F65" s="92">
        <v>0.42749999999999999</v>
      </c>
      <c r="G65" s="88">
        <f t="shared" si="3"/>
        <v>0.71579999999999999</v>
      </c>
      <c r="H65" s="89">
        <v>264</v>
      </c>
      <c r="I65" s="90" t="s">
        <v>64</v>
      </c>
      <c r="J65" s="74">
        <f t="shared" si="4"/>
        <v>2.64E-2</v>
      </c>
      <c r="K65" s="89">
        <v>133</v>
      </c>
      <c r="L65" s="90" t="s">
        <v>64</v>
      </c>
      <c r="M65" s="74">
        <f t="shared" si="0"/>
        <v>1.3300000000000001E-2</v>
      </c>
      <c r="N65" s="89">
        <v>97</v>
      </c>
      <c r="O65" s="90" t="s">
        <v>64</v>
      </c>
      <c r="P65" s="74">
        <f t="shared" si="1"/>
        <v>9.7000000000000003E-3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0.29770000000000002</v>
      </c>
      <c r="F66" s="92">
        <v>0.4209</v>
      </c>
      <c r="G66" s="88">
        <f t="shared" si="3"/>
        <v>0.71860000000000002</v>
      </c>
      <c r="H66" s="89">
        <v>281</v>
      </c>
      <c r="I66" s="90" t="s">
        <v>64</v>
      </c>
      <c r="J66" s="74">
        <f t="shared" si="4"/>
        <v>2.8100000000000003E-2</v>
      </c>
      <c r="K66" s="89">
        <v>140</v>
      </c>
      <c r="L66" s="90" t="s">
        <v>64</v>
      </c>
      <c r="M66" s="74">
        <f t="shared" si="0"/>
        <v>1.4000000000000002E-2</v>
      </c>
      <c r="N66" s="89">
        <v>102</v>
      </c>
      <c r="O66" s="90" t="s">
        <v>64</v>
      </c>
      <c r="P66" s="74">
        <f t="shared" si="1"/>
        <v>1.0199999999999999E-2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0.31580000000000003</v>
      </c>
      <c r="F67" s="92">
        <v>0.40839999999999999</v>
      </c>
      <c r="G67" s="88">
        <f t="shared" si="3"/>
        <v>0.72419999999999995</v>
      </c>
      <c r="H67" s="89">
        <v>315</v>
      </c>
      <c r="I67" s="90" t="s">
        <v>64</v>
      </c>
      <c r="J67" s="74">
        <f t="shared" si="4"/>
        <v>3.15E-2</v>
      </c>
      <c r="K67" s="89">
        <v>154</v>
      </c>
      <c r="L67" s="90" t="s">
        <v>64</v>
      </c>
      <c r="M67" s="74">
        <f t="shared" si="0"/>
        <v>1.54E-2</v>
      </c>
      <c r="N67" s="89">
        <v>113</v>
      </c>
      <c r="O67" s="90" t="s">
        <v>64</v>
      </c>
      <c r="P67" s="74">
        <f t="shared" si="1"/>
        <v>1.1300000000000001E-2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0.33289999999999997</v>
      </c>
      <c r="F68" s="92">
        <v>0.39650000000000002</v>
      </c>
      <c r="G68" s="88">
        <f t="shared" si="3"/>
        <v>0.72940000000000005</v>
      </c>
      <c r="H68" s="89">
        <v>350</v>
      </c>
      <c r="I68" s="90" t="s">
        <v>64</v>
      </c>
      <c r="J68" s="74">
        <f t="shared" si="4"/>
        <v>3.4999999999999996E-2</v>
      </c>
      <c r="K68" s="89">
        <v>167</v>
      </c>
      <c r="L68" s="90" t="s">
        <v>64</v>
      </c>
      <c r="M68" s="74">
        <f t="shared" si="0"/>
        <v>1.67E-2</v>
      </c>
      <c r="N68" s="89">
        <v>123</v>
      </c>
      <c r="O68" s="90" t="s">
        <v>64</v>
      </c>
      <c r="P68" s="74">
        <f t="shared" si="1"/>
        <v>1.23E-2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0.34910000000000002</v>
      </c>
      <c r="F69" s="92">
        <v>0.38540000000000002</v>
      </c>
      <c r="G69" s="88">
        <f t="shared" si="3"/>
        <v>0.73450000000000004</v>
      </c>
      <c r="H69" s="89">
        <v>385</v>
      </c>
      <c r="I69" s="90" t="s">
        <v>64</v>
      </c>
      <c r="J69" s="74">
        <f t="shared" si="4"/>
        <v>3.85E-2</v>
      </c>
      <c r="K69" s="89">
        <v>180</v>
      </c>
      <c r="L69" s="90" t="s">
        <v>64</v>
      </c>
      <c r="M69" s="74">
        <f t="shared" si="0"/>
        <v>1.7999999999999999E-2</v>
      </c>
      <c r="N69" s="89">
        <v>133</v>
      </c>
      <c r="O69" s="90" t="s">
        <v>64</v>
      </c>
      <c r="P69" s="74">
        <f t="shared" si="1"/>
        <v>1.3300000000000001E-2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0.36459999999999998</v>
      </c>
      <c r="F70" s="92">
        <v>0.37490000000000001</v>
      </c>
      <c r="G70" s="88">
        <f t="shared" si="3"/>
        <v>0.73950000000000005</v>
      </c>
      <c r="H70" s="89">
        <v>420</v>
      </c>
      <c r="I70" s="90" t="s">
        <v>64</v>
      </c>
      <c r="J70" s="74">
        <f t="shared" si="4"/>
        <v>4.1999999999999996E-2</v>
      </c>
      <c r="K70" s="89">
        <v>193</v>
      </c>
      <c r="L70" s="90" t="s">
        <v>64</v>
      </c>
      <c r="M70" s="74">
        <f t="shared" si="0"/>
        <v>1.9300000000000001E-2</v>
      </c>
      <c r="N70" s="89">
        <v>144</v>
      </c>
      <c r="O70" s="90" t="s">
        <v>64</v>
      </c>
      <c r="P70" s="74">
        <f t="shared" si="1"/>
        <v>1.44E-2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0.3795</v>
      </c>
      <c r="F71" s="92">
        <v>0.36499999999999999</v>
      </c>
      <c r="G71" s="88">
        <f t="shared" si="3"/>
        <v>0.74449999999999994</v>
      </c>
      <c r="H71" s="89">
        <v>455</v>
      </c>
      <c r="I71" s="90" t="s">
        <v>64</v>
      </c>
      <c r="J71" s="74">
        <f t="shared" si="4"/>
        <v>4.5499999999999999E-2</v>
      </c>
      <c r="K71" s="89">
        <v>205</v>
      </c>
      <c r="L71" s="90" t="s">
        <v>64</v>
      </c>
      <c r="M71" s="74">
        <f t="shared" si="0"/>
        <v>2.0499999999999997E-2</v>
      </c>
      <c r="N71" s="89">
        <v>154</v>
      </c>
      <c r="O71" s="90" t="s">
        <v>64</v>
      </c>
      <c r="P71" s="74">
        <f t="shared" si="1"/>
        <v>1.54E-2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0.39389999999999997</v>
      </c>
      <c r="F72" s="92">
        <v>0.35570000000000002</v>
      </c>
      <c r="G72" s="88">
        <f t="shared" si="3"/>
        <v>0.74960000000000004</v>
      </c>
      <c r="H72" s="89">
        <v>490</v>
      </c>
      <c r="I72" s="90" t="s">
        <v>64</v>
      </c>
      <c r="J72" s="74">
        <f t="shared" si="4"/>
        <v>4.9000000000000002E-2</v>
      </c>
      <c r="K72" s="89">
        <v>218</v>
      </c>
      <c r="L72" s="90" t="s">
        <v>64</v>
      </c>
      <c r="M72" s="74">
        <f t="shared" si="0"/>
        <v>2.18E-2</v>
      </c>
      <c r="N72" s="89">
        <v>164</v>
      </c>
      <c r="O72" s="90" t="s">
        <v>64</v>
      </c>
      <c r="P72" s="74">
        <f t="shared" si="1"/>
        <v>1.6400000000000001E-2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0.42099999999999999</v>
      </c>
      <c r="F73" s="92">
        <v>0.33860000000000001</v>
      </c>
      <c r="G73" s="88">
        <f t="shared" si="3"/>
        <v>0.75960000000000005</v>
      </c>
      <c r="H73" s="89">
        <v>560</v>
      </c>
      <c r="I73" s="90" t="s">
        <v>64</v>
      </c>
      <c r="J73" s="74">
        <f t="shared" si="4"/>
        <v>5.6000000000000008E-2</v>
      </c>
      <c r="K73" s="89">
        <v>241</v>
      </c>
      <c r="L73" s="90" t="s">
        <v>64</v>
      </c>
      <c r="M73" s="74">
        <f t="shared" si="0"/>
        <v>2.41E-2</v>
      </c>
      <c r="N73" s="89">
        <v>183</v>
      </c>
      <c r="O73" s="90" t="s">
        <v>64</v>
      </c>
      <c r="P73" s="74">
        <f t="shared" si="1"/>
        <v>1.83E-2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0.4466</v>
      </c>
      <c r="F74" s="92">
        <v>0.32329999999999998</v>
      </c>
      <c r="G74" s="88">
        <f t="shared" si="3"/>
        <v>0.76990000000000003</v>
      </c>
      <c r="H74" s="89">
        <v>630</v>
      </c>
      <c r="I74" s="90" t="s">
        <v>64</v>
      </c>
      <c r="J74" s="74">
        <f t="shared" si="4"/>
        <v>6.3E-2</v>
      </c>
      <c r="K74" s="89">
        <v>263</v>
      </c>
      <c r="L74" s="90" t="s">
        <v>64</v>
      </c>
      <c r="M74" s="74">
        <f t="shared" si="0"/>
        <v>2.63E-2</v>
      </c>
      <c r="N74" s="89">
        <v>203</v>
      </c>
      <c r="O74" s="90" t="s">
        <v>64</v>
      </c>
      <c r="P74" s="74">
        <f t="shared" si="1"/>
        <v>2.0300000000000002E-2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0.4708</v>
      </c>
      <c r="F75" s="92">
        <v>0.30959999999999999</v>
      </c>
      <c r="G75" s="88">
        <f t="shared" si="3"/>
        <v>0.78039999999999998</v>
      </c>
      <c r="H75" s="89">
        <v>700</v>
      </c>
      <c r="I75" s="90" t="s">
        <v>64</v>
      </c>
      <c r="J75" s="74">
        <f t="shared" si="4"/>
        <v>6.9999999999999993E-2</v>
      </c>
      <c r="K75" s="89">
        <v>285</v>
      </c>
      <c r="L75" s="90" t="s">
        <v>64</v>
      </c>
      <c r="M75" s="74">
        <f t="shared" si="0"/>
        <v>2.8499999999999998E-2</v>
      </c>
      <c r="N75" s="89">
        <v>221</v>
      </c>
      <c r="O75" s="90" t="s">
        <v>64</v>
      </c>
      <c r="P75" s="74">
        <f t="shared" si="1"/>
        <v>2.2100000000000002E-2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0.49370000000000003</v>
      </c>
      <c r="F76" s="92">
        <v>0.29720000000000002</v>
      </c>
      <c r="G76" s="88">
        <f t="shared" si="3"/>
        <v>0.79090000000000005</v>
      </c>
      <c r="H76" s="89">
        <v>770</v>
      </c>
      <c r="I76" s="90" t="s">
        <v>64</v>
      </c>
      <c r="J76" s="74">
        <f t="shared" si="4"/>
        <v>7.6999999999999999E-2</v>
      </c>
      <c r="K76" s="89">
        <v>305</v>
      </c>
      <c r="L76" s="90" t="s">
        <v>64</v>
      </c>
      <c r="M76" s="74">
        <f t="shared" si="0"/>
        <v>3.0499999999999999E-2</v>
      </c>
      <c r="N76" s="89">
        <v>240</v>
      </c>
      <c r="O76" s="90" t="s">
        <v>64</v>
      </c>
      <c r="P76" s="74">
        <f t="shared" si="1"/>
        <v>2.4E-2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0.51570000000000005</v>
      </c>
      <c r="F77" s="92">
        <v>0.2858</v>
      </c>
      <c r="G77" s="88">
        <f t="shared" si="3"/>
        <v>0.8015000000000001</v>
      </c>
      <c r="H77" s="89">
        <v>840</v>
      </c>
      <c r="I77" s="90" t="s">
        <v>64</v>
      </c>
      <c r="J77" s="74">
        <f t="shared" si="4"/>
        <v>8.3999999999999991E-2</v>
      </c>
      <c r="K77" s="89">
        <v>325</v>
      </c>
      <c r="L77" s="90" t="s">
        <v>64</v>
      </c>
      <c r="M77" s="74">
        <f t="shared" si="0"/>
        <v>3.2500000000000001E-2</v>
      </c>
      <c r="N77" s="89">
        <v>258</v>
      </c>
      <c r="O77" s="90" t="s">
        <v>64</v>
      </c>
      <c r="P77" s="74">
        <f t="shared" si="1"/>
        <v>2.58E-2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0.53669999999999995</v>
      </c>
      <c r="F78" s="92">
        <v>0.27550000000000002</v>
      </c>
      <c r="G78" s="88">
        <f t="shared" si="3"/>
        <v>0.81220000000000003</v>
      </c>
      <c r="H78" s="89">
        <v>909</v>
      </c>
      <c r="I78" s="90" t="s">
        <v>64</v>
      </c>
      <c r="J78" s="74">
        <f t="shared" si="4"/>
        <v>9.0900000000000009E-2</v>
      </c>
      <c r="K78" s="89">
        <v>344</v>
      </c>
      <c r="L78" s="90" t="s">
        <v>64</v>
      </c>
      <c r="M78" s="74">
        <f t="shared" si="0"/>
        <v>3.44E-2</v>
      </c>
      <c r="N78" s="89">
        <v>275</v>
      </c>
      <c r="O78" s="90" t="s">
        <v>64</v>
      </c>
      <c r="P78" s="74">
        <f t="shared" si="1"/>
        <v>2.7500000000000004E-2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0.55700000000000005</v>
      </c>
      <c r="F79" s="92">
        <v>0.26600000000000001</v>
      </c>
      <c r="G79" s="88">
        <f t="shared" si="3"/>
        <v>0.82300000000000006</v>
      </c>
      <c r="H79" s="89">
        <v>978</v>
      </c>
      <c r="I79" s="90" t="s">
        <v>64</v>
      </c>
      <c r="J79" s="74">
        <f t="shared" si="4"/>
        <v>9.7799999999999998E-2</v>
      </c>
      <c r="K79" s="89">
        <v>362</v>
      </c>
      <c r="L79" s="90" t="s">
        <v>64</v>
      </c>
      <c r="M79" s="74">
        <f t="shared" si="0"/>
        <v>3.6199999999999996E-2</v>
      </c>
      <c r="N79" s="89">
        <v>293</v>
      </c>
      <c r="O79" s="90" t="s">
        <v>64</v>
      </c>
      <c r="P79" s="74">
        <f t="shared" si="1"/>
        <v>2.93E-2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0.55910000000000004</v>
      </c>
      <c r="F80" s="92">
        <v>0.25729999999999997</v>
      </c>
      <c r="G80" s="88">
        <f t="shared" si="3"/>
        <v>0.81640000000000001</v>
      </c>
      <c r="H80" s="89">
        <v>1048</v>
      </c>
      <c r="I80" s="90" t="s">
        <v>64</v>
      </c>
      <c r="J80" s="74">
        <f t="shared" si="4"/>
        <v>0.1048</v>
      </c>
      <c r="K80" s="89">
        <v>380</v>
      </c>
      <c r="L80" s="90" t="s">
        <v>64</v>
      </c>
      <c r="M80" s="74">
        <f t="shared" si="0"/>
        <v>3.7999999999999999E-2</v>
      </c>
      <c r="N80" s="89">
        <v>310</v>
      </c>
      <c r="O80" s="90" t="s">
        <v>64</v>
      </c>
      <c r="P80" s="74">
        <f t="shared" si="1"/>
        <v>3.1E-2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0.56440000000000001</v>
      </c>
      <c r="F81" s="92">
        <v>0.2492</v>
      </c>
      <c r="G81" s="88">
        <f t="shared" si="3"/>
        <v>0.81359999999999999</v>
      </c>
      <c r="H81" s="89">
        <v>1118</v>
      </c>
      <c r="I81" s="90" t="s">
        <v>64</v>
      </c>
      <c r="J81" s="74">
        <f t="shared" si="4"/>
        <v>0.11180000000000001</v>
      </c>
      <c r="K81" s="89">
        <v>397</v>
      </c>
      <c r="L81" s="90" t="s">
        <v>64</v>
      </c>
      <c r="M81" s="74">
        <f t="shared" si="0"/>
        <v>3.9699999999999999E-2</v>
      </c>
      <c r="N81" s="89">
        <v>326</v>
      </c>
      <c r="O81" s="90" t="s">
        <v>64</v>
      </c>
      <c r="P81" s="74">
        <f t="shared" si="1"/>
        <v>3.2600000000000004E-2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0.57220000000000004</v>
      </c>
      <c r="F82" s="92">
        <v>0.2417</v>
      </c>
      <c r="G82" s="88">
        <f t="shared" si="3"/>
        <v>0.81390000000000007</v>
      </c>
      <c r="H82" s="89">
        <v>1189</v>
      </c>
      <c r="I82" s="90" t="s">
        <v>64</v>
      </c>
      <c r="J82" s="74">
        <f t="shared" si="4"/>
        <v>0.11890000000000001</v>
      </c>
      <c r="K82" s="89">
        <v>415</v>
      </c>
      <c r="L82" s="90" t="s">
        <v>64</v>
      </c>
      <c r="M82" s="74">
        <f t="shared" si="0"/>
        <v>4.1499999999999995E-2</v>
      </c>
      <c r="N82" s="89">
        <v>343</v>
      </c>
      <c r="O82" s="90" t="s">
        <v>64</v>
      </c>
      <c r="P82" s="74">
        <f t="shared" si="1"/>
        <v>3.4300000000000004E-2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0.58169999999999999</v>
      </c>
      <c r="F83" s="92">
        <v>0.23469999999999999</v>
      </c>
      <c r="G83" s="88">
        <f t="shared" si="3"/>
        <v>0.81640000000000001</v>
      </c>
      <c r="H83" s="89">
        <v>1260</v>
      </c>
      <c r="I83" s="90" t="s">
        <v>64</v>
      </c>
      <c r="J83" s="74">
        <f t="shared" si="4"/>
        <v>0.126</v>
      </c>
      <c r="K83" s="89">
        <v>432</v>
      </c>
      <c r="L83" s="90" t="s">
        <v>64</v>
      </c>
      <c r="M83" s="74">
        <f t="shared" si="0"/>
        <v>4.3200000000000002E-2</v>
      </c>
      <c r="N83" s="89">
        <v>359</v>
      </c>
      <c r="O83" s="90" t="s">
        <v>64</v>
      </c>
      <c r="P83" s="74">
        <f t="shared" si="1"/>
        <v>3.5900000000000001E-2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0.6048</v>
      </c>
      <c r="F84" s="92">
        <v>0.222</v>
      </c>
      <c r="G84" s="88">
        <f t="shared" si="3"/>
        <v>0.82679999999999998</v>
      </c>
      <c r="H84" s="89">
        <v>1403</v>
      </c>
      <c r="I84" s="90" t="s">
        <v>64</v>
      </c>
      <c r="J84" s="74">
        <f t="shared" si="4"/>
        <v>0.14030000000000001</v>
      </c>
      <c r="K84" s="89">
        <v>464</v>
      </c>
      <c r="L84" s="90" t="s">
        <v>64</v>
      </c>
      <c r="M84" s="74">
        <f t="shared" ref="M84:M147" si="6">K84/1000/10</f>
        <v>4.6400000000000004E-2</v>
      </c>
      <c r="N84" s="89">
        <v>391</v>
      </c>
      <c r="O84" s="90" t="s">
        <v>64</v>
      </c>
      <c r="P84" s="74">
        <f t="shared" ref="P84:P147" si="7">N84/1000/10</f>
        <v>3.9100000000000003E-2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0.63819999999999999</v>
      </c>
      <c r="F85" s="92">
        <v>0.20830000000000001</v>
      </c>
      <c r="G85" s="88">
        <f t="shared" ref="G85:G148" si="8">E85+F85</f>
        <v>0.84650000000000003</v>
      </c>
      <c r="H85" s="89">
        <v>1580</v>
      </c>
      <c r="I85" s="90" t="s">
        <v>64</v>
      </c>
      <c r="J85" s="74">
        <f t="shared" ref="J85:J110" si="9">H85/1000/10</f>
        <v>0.158</v>
      </c>
      <c r="K85" s="89">
        <v>503</v>
      </c>
      <c r="L85" s="90" t="s">
        <v>64</v>
      </c>
      <c r="M85" s="74">
        <f t="shared" si="6"/>
        <v>5.0299999999999997E-2</v>
      </c>
      <c r="N85" s="89">
        <v>430</v>
      </c>
      <c r="O85" s="90" t="s">
        <v>64</v>
      </c>
      <c r="P85" s="74">
        <f t="shared" si="7"/>
        <v>4.2999999999999997E-2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0.67430000000000001</v>
      </c>
      <c r="F86" s="92">
        <v>0.19639999999999999</v>
      </c>
      <c r="G86" s="88">
        <f t="shared" si="8"/>
        <v>0.87070000000000003</v>
      </c>
      <c r="H86" s="89">
        <v>1754</v>
      </c>
      <c r="I86" s="90" t="s">
        <v>64</v>
      </c>
      <c r="J86" s="74">
        <f t="shared" si="9"/>
        <v>0.1754</v>
      </c>
      <c r="K86" s="89">
        <v>538</v>
      </c>
      <c r="L86" s="90" t="s">
        <v>64</v>
      </c>
      <c r="M86" s="74">
        <f t="shared" si="6"/>
        <v>5.3800000000000001E-2</v>
      </c>
      <c r="N86" s="89">
        <v>467</v>
      </c>
      <c r="O86" s="90" t="s">
        <v>64</v>
      </c>
      <c r="P86" s="74">
        <f t="shared" si="7"/>
        <v>4.6700000000000005E-2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0.71140000000000003</v>
      </c>
      <c r="F87" s="92">
        <v>0.186</v>
      </c>
      <c r="G87" s="88">
        <f t="shared" si="8"/>
        <v>0.89739999999999998</v>
      </c>
      <c r="H87" s="89">
        <v>1924</v>
      </c>
      <c r="I87" s="90" t="s">
        <v>64</v>
      </c>
      <c r="J87" s="74">
        <f t="shared" si="9"/>
        <v>0.19239999999999999</v>
      </c>
      <c r="K87" s="89">
        <v>571</v>
      </c>
      <c r="L87" s="90" t="s">
        <v>64</v>
      </c>
      <c r="M87" s="74">
        <f t="shared" si="6"/>
        <v>5.7099999999999998E-2</v>
      </c>
      <c r="N87" s="89">
        <v>503</v>
      </c>
      <c r="O87" s="90" t="s">
        <v>64</v>
      </c>
      <c r="P87" s="74">
        <f t="shared" si="7"/>
        <v>5.0299999999999997E-2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0.74860000000000004</v>
      </c>
      <c r="F88" s="92">
        <v>0.17680000000000001</v>
      </c>
      <c r="G88" s="88">
        <f t="shared" si="8"/>
        <v>0.9254</v>
      </c>
      <c r="H88" s="89">
        <v>2091</v>
      </c>
      <c r="I88" s="90" t="s">
        <v>64</v>
      </c>
      <c r="J88" s="74">
        <f t="shared" si="9"/>
        <v>0.20910000000000001</v>
      </c>
      <c r="K88" s="89">
        <v>601</v>
      </c>
      <c r="L88" s="90" t="s">
        <v>64</v>
      </c>
      <c r="M88" s="74">
        <f t="shared" si="6"/>
        <v>6.0100000000000001E-2</v>
      </c>
      <c r="N88" s="89">
        <v>537</v>
      </c>
      <c r="O88" s="90" t="s">
        <v>64</v>
      </c>
      <c r="P88" s="74">
        <f t="shared" si="7"/>
        <v>5.3700000000000005E-2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0.7853</v>
      </c>
      <c r="F89" s="92">
        <v>0.1686</v>
      </c>
      <c r="G89" s="88">
        <f t="shared" si="8"/>
        <v>0.95389999999999997</v>
      </c>
      <c r="H89" s="89">
        <v>2254</v>
      </c>
      <c r="I89" s="90" t="s">
        <v>64</v>
      </c>
      <c r="J89" s="74">
        <f t="shared" si="9"/>
        <v>0.22539999999999999</v>
      </c>
      <c r="K89" s="89">
        <v>629</v>
      </c>
      <c r="L89" s="90" t="s">
        <v>64</v>
      </c>
      <c r="M89" s="74">
        <f t="shared" si="6"/>
        <v>6.2899999999999998E-2</v>
      </c>
      <c r="N89" s="89">
        <v>570</v>
      </c>
      <c r="O89" s="90" t="s">
        <v>64</v>
      </c>
      <c r="P89" s="74">
        <f t="shared" si="7"/>
        <v>5.6999999999999995E-2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0.82120000000000004</v>
      </c>
      <c r="F90" s="92">
        <v>0.16120000000000001</v>
      </c>
      <c r="G90" s="88">
        <f t="shared" si="8"/>
        <v>0.98240000000000005</v>
      </c>
      <c r="H90" s="89">
        <v>2413</v>
      </c>
      <c r="I90" s="90" t="s">
        <v>64</v>
      </c>
      <c r="J90" s="74">
        <f t="shared" si="9"/>
        <v>0.24129999999999999</v>
      </c>
      <c r="K90" s="89">
        <v>655</v>
      </c>
      <c r="L90" s="90" t="s">
        <v>64</v>
      </c>
      <c r="M90" s="74">
        <f t="shared" si="6"/>
        <v>6.5500000000000003E-2</v>
      </c>
      <c r="N90" s="89">
        <v>601</v>
      </c>
      <c r="O90" s="90" t="s">
        <v>64</v>
      </c>
      <c r="P90" s="74">
        <f t="shared" si="7"/>
        <v>6.0100000000000001E-2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0.85609999999999997</v>
      </c>
      <c r="F91" s="92">
        <v>0.15459999999999999</v>
      </c>
      <c r="G91" s="88">
        <f t="shared" si="8"/>
        <v>1.0106999999999999</v>
      </c>
      <c r="H91" s="89">
        <v>2569</v>
      </c>
      <c r="I91" s="90" t="s">
        <v>64</v>
      </c>
      <c r="J91" s="74">
        <f t="shared" si="9"/>
        <v>0.25690000000000002</v>
      </c>
      <c r="K91" s="89">
        <v>679</v>
      </c>
      <c r="L91" s="90" t="s">
        <v>64</v>
      </c>
      <c r="M91" s="74">
        <f t="shared" si="6"/>
        <v>6.7900000000000002E-2</v>
      </c>
      <c r="N91" s="89">
        <v>631</v>
      </c>
      <c r="O91" s="90" t="s">
        <v>64</v>
      </c>
      <c r="P91" s="74">
        <f t="shared" si="7"/>
        <v>6.3100000000000003E-2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0.88980000000000004</v>
      </c>
      <c r="F92" s="92">
        <v>0.14849999999999999</v>
      </c>
      <c r="G92" s="88">
        <f t="shared" si="8"/>
        <v>1.0383</v>
      </c>
      <c r="H92" s="89">
        <v>2721</v>
      </c>
      <c r="I92" s="90" t="s">
        <v>64</v>
      </c>
      <c r="J92" s="74">
        <f t="shared" si="9"/>
        <v>0.27210000000000001</v>
      </c>
      <c r="K92" s="89">
        <v>702</v>
      </c>
      <c r="L92" s="90" t="s">
        <v>64</v>
      </c>
      <c r="M92" s="74">
        <f t="shared" si="6"/>
        <v>7.0199999999999999E-2</v>
      </c>
      <c r="N92" s="89">
        <v>659</v>
      </c>
      <c r="O92" s="90" t="s">
        <v>64</v>
      </c>
      <c r="P92" s="74">
        <f t="shared" si="7"/>
        <v>6.59E-2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0.95350000000000001</v>
      </c>
      <c r="F93" s="92">
        <v>0.13789999999999999</v>
      </c>
      <c r="G93" s="88">
        <f t="shared" si="8"/>
        <v>1.0913999999999999</v>
      </c>
      <c r="H93" s="89">
        <v>3016</v>
      </c>
      <c r="I93" s="90" t="s">
        <v>64</v>
      </c>
      <c r="J93" s="74">
        <f t="shared" si="9"/>
        <v>0.30159999999999998</v>
      </c>
      <c r="K93" s="89">
        <v>743</v>
      </c>
      <c r="L93" s="90" t="s">
        <v>64</v>
      </c>
      <c r="M93" s="74">
        <f t="shared" si="6"/>
        <v>7.4300000000000005E-2</v>
      </c>
      <c r="N93" s="89">
        <v>712</v>
      </c>
      <c r="O93" s="90" t="s">
        <v>64</v>
      </c>
      <c r="P93" s="74">
        <f t="shared" si="7"/>
        <v>7.1199999999999999E-2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1.012</v>
      </c>
      <c r="F94" s="92">
        <v>0.12889999999999999</v>
      </c>
      <c r="G94" s="88">
        <f t="shared" si="8"/>
        <v>1.1409</v>
      </c>
      <c r="H94" s="89">
        <v>3300</v>
      </c>
      <c r="I94" s="90" t="s">
        <v>64</v>
      </c>
      <c r="J94" s="74">
        <f t="shared" si="9"/>
        <v>0.32999999999999996</v>
      </c>
      <c r="K94" s="89">
        <v>780</v>
      </c>
      <c r="L94" s="90" t="s">
        <v>64</v>
      </c>
      <c r="M94" s="74">
        <f t="shared" si="6"/>
        <v>7.8E-2</v>
      </c>
      <c r="N94" s="89">
        <v>760</v>
      </c>
      <c r="O94" s="90" t="s">
        <v>64</v>
      </c>
      <c r="P94" s="74">
        <f t="shared" si="7"/>
        <v>7.5999999999999998E-2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1.0660000000000001</v>
      </c>
      <c r="F95" s="92">
        <v>0.1211</v>
      </c>
      <c r="G95" s="88">
        <f t="shared" si="8"/>
        <v>1.1871</v>
      </c>
      <c r="H95" s="89">
        <v>3575</v>
      </c>
      <c r="I95" s="90" t="s">
        <v>64</v>
      </c>
      <c r="J95" s="74">
        <f t="shared" si="9"/>
        <v>0.35750000000000004</v>
      </c>
      <c r="K95" s="89">
        <v>813</v>
      </c>
      <c r="L95" s="90" t="s">
        <v>64</v>
      </c>
      <c r="M95" s="74">
        <f t="shared" si="6"/>
        <v>8.1299999999999997E-2</v>
      </c>
      <c r="N95" s="89">
        <v>805</v>
      </c>
      <c r="O95" s="90" t="s">
        <v>64</v>
      </c>
      <c r="P95" s="74">
        <f t="shared" si="7"/>
        <v>8.0500000000000002E-2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1.115</v>
      </c>
      <c r="F96" s="92">
        <v>0.1144</v>
      </c>
      <c r="G96" s="88">
        <f t="shared" si="8"/>
        <v>1.2294</v>
      </c>
      <c r="H96" s="89">
        <v>3841</v>
      </c>
      <c r="I96" s="90" t="s">
        <v>64</v>
      </c>
      <c r="J96" s="74">
        <f t="shared" si="9"/>
        <v>0.3841</v>
      </c>
      <c r="K96" s="89">
        <v>842</v>
      </c>
      <c r="L96" s="90" t="s">
        <v>64</v>
      </c>
      <c r="M96" s="74">
        <f t="shared" si="6"/>
        <v>8.4199999999999997E-2</v>
      </c>
      <c r="N96" s="89">
        <v>846</v>
      </c>
      <c r="O96" s="90" t="s">
        <v>64</v>
      </c>
      <c r="P96" s="74">
        <f t="shared" si="7"/>
        <v>8.4599999999999995E-2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1.1599999999999999</v>
      </c>
      <c r="F97" s="92">
        <v>0.1084</v>
      </c>
      <c r="G97" s="88">
        <f t="shared" si="8"/>
        <v>1.2684</v>
      </c>
      <c r="H97" s="89">
        <v>4101</v>
      </c>
      <c r="I97" s="90" t="s">
        <v>64</v>
      </c>
      <c r="J97" s="74">
        <f t="shared" si="9"/>
        <v>0.41010000000000002</v>
      </c>
      <c r="K97" s="89">
        <v>870</v>
      </c>
      <c r="L97" s="90" t="s">
        <v>64</v>
      </c>
      <c r="M97" s="74">
        <f t="shared" si="6"/>
        <v>8.6999999999999994E-2</v>
      </c>
      <c r="N97" s="89">
        <v>885</v>
      </c>
      <c r="O97" s="90" t="s">
        <v>64</v>
      </c>
      <c r="P97" s="74">
        <f t="shared" si="7"/>
        <v>8.8499999999999995E-2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1.2010000000000001</v>
      </c>
      <c r="F98" s="92">
        <v>0.1031</v>
      </c>
      <c r="G98" s="88">
        <f t="shared" si="8"/>
        <v>1.3041</v>
      </c>
      <c r="H98" s="89">
        <v>4354</v>
      </c>
      <c r="I98" s="90" t="s">
        <v>64</v>
      </c>
      <c r="J98" s="74">
        <f t="shared" si="9"/>
        <v>0.43540000000000001</v>
      </c>
      <c r="K98" s="89">
        <v>895</v>
      </c>
      <c r="L98" s="90" t="s">
        <v>64</v>
      </c>
      <c r="M98" s="74">
        <f t="shared" si="6"/>
        <v>8.9499999999999996E-2</v>
      </c>
      <c r="N98" s="89">
        <v>921</v>
      </c>
      <c r="O98" s="90" t="s">
        <v>64</v>
      </c>
      <c r="P98" s="74">
        <f t="shared" si="7"/>
        <v>9.2100000000000001E-2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1.274</v>
      </c>
      <c r="F99" s="92">
        <v>9.4149999999999998E-2</v>
      </c>
      <c r="G99" s="88">
        <f t="shared" si="8"/>
        <v>1.36815</v>
      </c>
      <c r="H99" s="89">
        <v>4845</v>
      </c>
      <c r="I99" s="90" t="s">
        <v>64</v>
      </c>
      <c r="J99" s="74">
        <f t="shared" si="9"/>
        <v>0.48449999999999999</v>
      </c>
      <c r="K99" s="89">
        <v>940</v>
      </c>
      <c r="L99" s="90" t="s">
        <v>64</v>
      </c>
      <c r="M99" s="74">
        <f t="shared" si="6"/>
        <v>9.4E-2</v>
      </c>
      <c r="N99" s="89">
        <v>987</v>
      </c>
      <c r="O99" s="90" t="s">
        <v>64</v>
      </c>
      <c r="P99" s="74">
        <f t="shared" si="7"/>
        <v>9.8699999999999996E-2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1.3360000000000001</v>
      </c>
      <c r="F100" s="92">
        <v>8.6760000000000004E-2</v>
      </c>
      <c r="G100" s="88">
        <f t="shared" si="8"/>
        <v>1.42276</v>
      </c>
      <c r="H100" s="89">
        <v>5319</v>
      </c>
      <c r="I100" s="90" t="s">
        <v>64</v>
      </c>
      <c r="J100" s="74">
        <f t="shared" si="9"/>
        <v>0.53190000000000004</v>
      </c>
      <c r="K100" s="89">
        <v>980</v>
      </c>
      <c r="L100" s="90" t="s">
        <v>64</v>
      </c>
      <c r="M100" s="74">
        <f t="shared" si="6"/>
        <v>9.8000000000000004E-2</v>
      </c>
      <c r="N100" s="89">
        <v>1047</v>
      </c>
      <c r="O100" s="90" t="s">
        <v>64</v>
      </c>
      <c r="P100" s="74">
        <f t="shared" si="7"/>
        <v>0.10469999999999999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1.3919999999999999</v>
      </c>
      <c r="F101" s="92">
        <v>8.0560000000000007E-2</v>
      </c>
      <c r="G101" s="88">
        <f t="shared" si="8"/>
        <v>1.4725599999999999</v>
      </c>
      <c r="H101" s="89">
        <v>5778</v>
      </c>
      <c r="I101" s="90" t="s">
        <v>64</v>
      </c>
      <c r="J101" s="74">
        <f t="shared" si="9"/>
        <v>0.57779999999999998</v>
      </c>
      <c r="K101" s="89">
        <v>1016</v>
      </c>
      <c r="L101" s="90" t="s">
        <v>64</v>
      </c>
      <c r="M101" s="74">
        <f t="shared" si="6"/>
        <v>0.1016</v>
      </c>
      <c r="N101" s="89">
        <v>1101</v>
      </c>
      <c r="O101" s="90" t="s">
        <v>64</v>
      </c>
      <c r="P101" s="74">
        <f t="shared" si="7"/>
        <v>0.1101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1.4430000000000001</v>
      </c>
      <c r="F102" s="92">
        <v>7.528E-2</v>
      </c>
      <c r="G102" s="88">
        <f t="shared" si="8"/>
        <v>1.5182800000000001</v>
      </c>
      <c r="H102" s="89">
        <v>6225</v>
      </c>
      <c r="I102" s="90" t="s">
        <v>64</v>
      </c>
      <c r="J102" s="74">
        <f t="shared" si="9"/>
        <v>0.62249999999999994</v>
      </c>
      <c r="K102" s="89">
        <v>1048</v>
      </c>
      <c r="L102" s="90" t="s">
        <v>64</v>
      </c>
      <c r="M102" s="74">
        <f t="shared" si="6"/>
        <v>0.1048</v>
      </c>
      <c r="N102" s="89">
        <v>1151</v>
      </c>
      <c r="O102" s="90" t="s">
        <v>64</v>
      </c>
      <c r="P102" s="74">
        <f t="shared" si="7"/>
        <v>0.11510000000000001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1.4910000000000001</v>
      </c>
      <c r="F103" s="92">
        <v>7.0730000000000001E-2</v>
      </c>
      <c r="G103" s="88">
        <f t="shared" si="8"/>
        <v>1.5617300000000001</v>
      </c>
      <c r="H103" s="89">
        <v>6661</v>
      </c>
      <c r="I103" s="90" t="s">
        <v>64</v>
      </c>
      <c r="J103" s="74">
        <f t="shared" si="9"/>
        <v>0.66609999999999991</v>
      </c>
      <c r="K103" s="89">
        <v>1077</v>
      </c>
      <c r="L103" s="90" t="s">
        <v>64</v>
      </c>
      <c r="M103" s="74">
        <f t="shared" si="6"/>
        <v>0.10769999999999999</v>
      </c>
      <c r="N103" s="89">
        <v>1197</v>
      </c>
      <c r="O103" s="90" t="s">
        <v>64</v>
      </c>
      <c r="P103" s="74">
        <f t="shared" si="7"/>
        <v>0.1197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1.536</v>
      </c>
      <c r="F104" s="92">
        <v>6.6750000000000004E-2</v>
      </c>
      <c r="G104" s="88">
        <f t="shared" si="8"/>
        <v>1.6027500000000001</v>
      </c>
      <c r="H104" s="89">
        <v>7086</v>
      </c>
      <c r="I104" s="90" t="s">
        <v>64</v>
      </c>
      <c r="J104" s="74">
        <f t="shared" si="9"/>
        <v>0.70860000000000001</v>
      </c>
      <c r="K104" s="89">
        <v>1103</v>
      </c>
      <c r="L104" s="90" t="s">
        <v>64</v>
      </c>
      <c r="M104" s="74">
        <f t="shared" si="6"/>
        <v>0.1103</v>
      </c>
      <c r="N104" s="89">
        <v>1241</v>
      </c>
      <c r="O104" s="90" t="s">
        <v>64</v>
      </c>
      <c r="P104" s="74">
        <f t="shared" si="7"/>
        <v>0.12410000000000002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1.581</v>
      </c>
      <c r="F105" s="92">
        <v>6.3240000000000005E-2</v>
      </c>
      <c r="G105" s="88">
        <f t="shared" si="8"/>
        <v>1.6442399999999999</v>
      </c>
      <c r="H105" s="89">
        <v>7503</v>
      </c>
      <c r="I105" s="90" t="s">
        <v>64</v>
      </c>
      <c r="J105" s="74">
        <f t="shared" si="9"/>
        <v>0.75029999999999997</v>
      </c>
      <c r="K105" s="89">
        <v>1128</v>
      </c>
      <c r="L105" s="90" t="s">
        <v>64</v>
      </c>
      <c r="M105" s="74">
        <f t="shared" si="6"/>
        <v>0.11279999999999998</v>
      </c>
      <c r="N105" s="89">
        <v>1281</v>
      </c>
      <c r="O105" s="90" t="s">
        <v>64</v>
      </c>
      <c r="P105" s="74">
        <f t="shared" si="7"/>
        <v>0.12809999999999999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1.625</v>
      </c>
      <c r="F106" s="92">
        <v>6.012E-2</v>
      </c>
      <c r="G106" s="88">
        <f t="shared" si="8"/>
        <v>1.68512</v>
      </c>
      <c r="H106" s="89">
        <v>7910</v>
      </c>
      <c r="I106" s="90" t="s">
        <v>64</v>
      </c>
      <c r="J106" s="74">
        <f t="shared" si="9"/>
        <v>0.79100000000000004</v>
      </c>
      <c r="K106" s="89">
        <v>1150</v>
      </c>
      <c r="L106" s="90" t="s">
        <v>64</v>
      </c>
      <c r="M106" s="74">
        <f t="shared" si="6"/>
        <v>0.11499999999999999</v>
      </c>
      <c r="N106" s="89">
        <v>1319</v>
      </c>
      <c r="O106" s="90" t="s">
        <v>64</v>
      </c>
      <c r="P106" s="74">
        <f t="shared" si="7"/>
        <v>0.13189999999999999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1.667</v>
      </c>
      <c r="F107" s="92">
        <v>5.7320000000000003E-2</v>
      </c>
      <c r="G107" s="88">
        <f t="shared" si="8"/>
        <v>1.7243200000000001</v>
      </c>
      <c r="H107" s="89">
        <v>8308</v>
      </c>
      <c r="I107" s="90" t="s">
        <v>64</v>
      </c>
      <c r="J107" s="74">
        <f t="shared" si="9"/>
        <v>0.83079999999999998</v>
      </c>
      <c r="K107" s="89">
        <v>1171</v>
      </c>
      <c r="L107" s="90" t="s">
        <v>64</v>
      </c>
      <c r="M107" s="74">
        <f t="shared" si="6"/>
        <v>0.11710000000000001</v>
      </c>
      <c r="N107" s="89">
        <v>1355</v>
      </c>
      <c r="O107" s="90" t="s">
        <v>64</v>
      </c>
      <c r="P107" s="74">
        <f t="shared" si="7"/>
        <v>0.13550000000000001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1.7090000000000001</v>
      </c>
      <c r="F108" s="92">
        <v>5.4800000000000001E-2</v>
      </c>
      <c r="G108" s="88">
        <f t="shared" si="8"/>
        <v>1.7638</v>
      </c>
      <c r="H108" s="89">
        <v>8698</v>
      </c>
      <c r="I108" s="90" t="s">
        <v>64</v>
      </c>
      <c r="J108" s="74">
        <f t="shared" si="9"/>
        <v>0.86980000000000002</v>
      </c>
      <c r="K108" s="89">
        <v>1191</v>
      </c>
      <c r="L108" s="90" t="s">
        <v>64</v>
      </c>
      <c r="M108" s="74">
        <f t="shared" si="6"/>
        <v>0.11910000000000001</v>
      </c>
      <c r="N108" s="89">
        <v>1388</v>
      </c>
      <c r="O108" s="90" t="s">
        <v>64</v>
      </c>
      <c r="P108" s="74">
        <f t="shared" si="7"/>
        <v>0.13879999999999998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1.7509999999999999</v>
      </c>
      <c r="F109" s="92">
        <v>5.2519999999999997E-2</v>
      </c>
      <c r="G109" s="88">
        <f t="shared" si="8"/>
        <v>1.8035199999999998</v>
      </c>
      <c r="H109" s="89">
        <v>9081</v>
      </c>
      <c r="I109" s="90" t="s">
        <v>64</v>
      </c>
      <c r="J109" s="74">
        <f t="shared" si="9"/>
        <v>0.90809999999999991</v>
      </c>
      <c r="K109" s="89">
        <v>1209</v>
      </c>
      <c r="L109" s="90" t="s">
        <v>64</v>
      </c>
      <c r="M109" s="74">
        <f t="shared" si="6"/>
        <v>0.12090000000000001</v>
      </c>
      <c r="N109" s="89">
        <v>1420</v>
      </c>
      <c r="O109" s="90" t="s">
        <v>64</v>
      </c>
      <c r="P109" s="74">
        <f t="shared" si="7"/>
        <v>0.14199999999999999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1.833</v>
      </c>
      <c r="F110" s="92">
        <v>4.8529999999999997E-2</v>
      </c>
      <c r="G110" s="88">
        <f t="shared" si="8"/>
        <v>1.8815299999999999</v>
      </c>
      <c r="H110" s="89">
        <v>9823</v>
      </c>
      <c r="I110" s="90" t="s">
        <v>64</v>
      </c>
      <c r="J110" s="74">
        <f t="shared" si="9"/>
        <v>0.98230000000000006</v>
      </c>
      <c r="K110" s="89">
        <v>1244</v>
      </c>
      <c r="L110" s="90" t="s">
        <v>64</v>
      </c>
      <c r="M110" s="74">
        <f t="shared" si="6"/>
        <v>0.1244</v>
      </c>
      <c r="N110" s="89">
        <v>1480</v>
      </c>
      <c r="O110" s="90" t="s">
        <v>64</v>
      </c>
      <c r="P110" s="74">
        <f t="shared" si="7"/>
        <v>0.14799999999999999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1.9319999999999999</v>
      </c>
      <c r="F111" s="92">
        <v>4.4389999999999999E-2</v>
      </c>
      <c r="G111" s="88">
        <f t="shared" si="8"/>
        <v>1.9763899999999999</v>
      </c>
      <c r="H111" s="89">
        <v>1.07</v>
      </c>
      <c r="I111" s="93" t="s">
        <v>66</v>
      </c>
      <c r="J111" s="76">
        <f t="shared" ref="J111:J171" si="10">H111</f>
        <v>1.07</v>
      </c>
      <c r="K111" s="89">
        <v>1283</v>
      </c>
      <c r="L111" s="90" t="s">
        <v>64</v>
      </c>
      <c r="M111" s="74">
        <f t="shared" si="6"/>
        <v>0.1283</v>
      </c>
      <c r="N111" s="89">
        <v>1546</v>
      </c>
      <c r="O111" s="90" t="s">
        <v>64</v>
      </c>
      <c r="P111" s="74">
        <f t="shared" si="7"/>
        <v>0.15460000000000002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2.028</v>
      </c>
      <c r="F112" s="92">
        <v>4.0960000000000003E-2</v>
      </c>
      <c r="G112" s="88">
        <f t="shared" si="8"/>
        <v>2.0689600000000001</v>
      </c>
      <c r="H112" s="89">
        <v>1.1599999999999999</v>
      </c>
      <c r="I112" s="90" t="s">
        <v>66</v>
      </c>
      <c r="J112" s="76">
        <f t="shared" si="10"/>
        <v>1.1599999999999999</v>
      </c>
      <c r="K112" s="89">
        <v>1317</v>
      </c>
      <c r="L112" s="90" t="s">
        <v>64</v>
      </c>
      <c r="M112" s="74">
        <f t="shared" si="6"/>
        <v>0.13169999999999998</v>
      </c>
      <c r="N112" s="89">
        <v>1606</v>
      </c>
      <c r="O112" s="90" t="s">
        <v>64</v>
      </c>
      <c r="P112" s="74">
        <f t="shared" si="7"/>
        <v>0.16060000000000002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2.1219999999999999</v>
      </c>
      <c r="F113" s="92">
        <v>3.807E-2</v>
      </c>
      <c r="G113" s="88">
        <f t="shared" si="8"/>
        <v>2.1600699999999997</v>
      </c>
      <c r="H113" s="89">
        <v>1.24</v>
      </c>
      <c r="I113" s="90" t="s">
        <v>66</v>
      </c>
      <c r="J113" s="76">
        <f t="shared" si="10"/>
        <v>1.24</v>
      </c>
      <c r="K113" s="89">
        <v>1347</v>
      </c>
      <c r="L113" s="90" t="s">
        <v>64</v>
      </c>
      <c r="M113" s="74">
        <f t="shared" si="6"/>
        <v>0.13469999999999999</v>
      </c>
      <c r="N113" s="89">
        <v>1659</v>
      </c>
      <c r="O113" s="90" t="s">
        <v>64</v>
      </c>
      <c r="P113" s="74">
        <f t="shared" si="7"/>
        <v>0.16589999999999999</v>
      </c>
    </row>
    <row r="114" spans="1:16">
      <c r="B114" s="89">
        <v>300</v>
      </c>
      <c r="C114" s="90" t="s">
        <v>63</v>
      </c>
      <c r="D114" s="74">
        <f t="shared" ref="D114:D126" si="11">B114/1000/$C$5</f>
        <v>4.2857142857142858E-2</v>
      </c>
      <c r="E114" s="91">
        <v>2.2130000000000001</v>
      </c>
      <c r="F114" s="92">
        <v>3.5589999999999997E-2</v>
      </c>
      <c r="G114" s="88">
        <f t="shared" si="8"/>
        <v>2.2485900000000001</v>
      </c>
      <c r="H114" s="89">
        <v>1.32</v>
      </c>
      <c r="I114" s="90" t="s">
        <v>66</v>
      </c>
      <c r="J114" s="76">
        <f t="shared" si="10"/>
        <v>1.32</v>
      </c>
      <c r="K114" s="89">
        <v>1374</v>
      </c>
      <c r="L114" s="90" t="s">
        <v>64</v>
      </c>
      <c r="M114" s="74">
        <f t="shared" si="6"/>
        <v>0.13740000000000002</v>
      </c>
      <c r="N114" s="89">
        <v>1708</v>
      </c>
      <c r="O114" s="90" t="s">
        <v>64</v>
      </c>
      <c r="P114" s="74">
        <f t="shared" si="7"/>
        <v>0.17080000000000001</v>
      </c>
    </row>
    <row r="115" spans="1:16">
      <c r="B115" s="89">
        <v>325</v>
      </c>
      <c r="C115" s="90" t="s">
        <v>63</v>
      </c>
      <c r="D115" s="74">
        <f t="shared" si="11"/>
        <v>4.642857142857143E-2</v>
      </c>
      <c r="E115" s="91">
        <v>2.3010000000000002</v>
      </c>
      <c r="F115" s="92">
        <v>3.3450000000000001E-2</v>
      </c>
      <c r="G115" s="88">
        <f t="shared" si="8"/>
        <v>2.3344500000000004</v>
      </c>
      <c r="H115" s="89">
        <v>1.39</v>
      </c>
      <c r="I115" s="90" t="s">
        <v>66</v>
      </c>
      <c r="J115" s="76">
        <f t="shared" si="10"/>
        <v>1.39</v>
      </c>
      <c r="K115" s="89">
        <v>1398</v>
      </c>
      <c r="L115" s="90" t="s">
        <v>64</v>
      </c>
      <c r="M115" s="74">
        <f t="shared" si="6"/>
        <v>0.13979999999999998</v>
      </c>
      <c r="N115" s="89">
        <v>1752</v>
      </c>
      <c r="O115" s="90" t="s">
        <v>64</v>
      </c>
      <c r="P115" s="74">
        <f t="shared" si="7"/>
        <v>0.17519999999999999</v>
      </c>
    </row>
    <row r="116" spans="1:16">
      <c r="B116" s="89">
        <v>350</v>
      </c>
      <c r="C116" s="90" t="s">
        <v>63</v>
      </c>
      <c r="D116" s="74">
        <f t="shared" si="11"/>
        <v>4.9999999999999996E-2</v>
      </c>
      <c r="E116" s="91">
        <v>2.3879999999999999</v>
      </c>
      <c r="F116" s="92">
        <v>3.1570000000000001E-2</v>
      </c>
      <c r="G116" s="88">
        <f t="shared" si="8"/>
        <v>2.4195699999999998</v>
      </c>
      <c r="H116" s="89">
        <v>1.46</v>
      </c>
      <c r="I116" s="90" t="s">
        <v>66</v>
      </c>
      <c r="J116" s="76">
        <f t="shared" si="10"/>
        <v>1.46</v>
      </c>
      <c r="K116" s="89">
        <v>1419</v>
      </c>
      <c r="L116" s="90" t="s">
        <v>64</v>
      </c>
      <c r="M116" s="74">
        <f t="shared" si="6"/>
        <v>0.1419</v>
      </c>
      <c r="N116" s="89">
        <v>1793</v>
      </c>
      <c r="O116" s="90" t="s">
        <v>64</v>
      </c>
      <c r="P116" s="74">
        <f t="shared" si="7"/>
        <v>0.17929999999999999</v>
      </c>
    </row>
    <row r="117" spans="1:16">
      <c r="B117" s="89">
        <v>375</v>
      </c>
      <c r="C117" s="90" t="s">
        <v>63</v>
      </c>
      <c r="D117" s="74">
        <f t="shared" si="11"/>
        <v>5.3571428571428568E-2</v>
      </c>
      <c r="E117" s="91">
        <v>2.472</v>
      </c>
      <c r="F117" s="92">
        <v>2.9909999999999999E-2</v>
      </c>
      <c r="G117" s="88">
        <f t="shared" si="8"/>
        <v>2.5019100000000001</v>
      </c>
      <c r="H117" s="89">
        <v>1.53</v>
      </c>
      <c r="I117" s="90" t="s">
        <v>66</v>
      </c>
      <c r="J117" s="76">
        <f t="shared" si="10"/>
        <v>1.53</v>
      </c>
      <c r="K117" s="89">
        <v>1439</v>
      </c>
      <c r="L117" s="90" t="s">
        <v>64</v>
      </c>
      <c r="M117" s="74">
        <f t="shared" si="6"/>
        <v>0.1439</v>
      </c>
      <c r="N117" s="89">
        <v>1831</v>
      </c>
      <c r="O117" s="90" t="s">
        <v>64</v>
      </c>
      <c r="P117" s="74">
        <f t="shared" si="7"/>
        <v>0.18309999999999998</v>
      </c>
    </row>
    <row r="118" spans="1:16">
      <c r="B118" s="89">
        <v>400</v>
      </c>
      <c r="C118" s="90" t="s">
        <v>63</v>
      </c>
      <c r="D118" s="74">
        <f t="shared" si="11"/>
        <v>5.7142857142857148E-2</v>
      </c>
      <c r="E118" s="91">
        <v>2.5529999999999999</v>
      </c>
      <c r="F118" s="92">
        <v>2.843E-2</v>
      </c>
      <c r="G118" s="88">
        <f t="shared" si="8"/>
        <v>2.5814300000000001</v>
      </c>
      <c r="H118" s="89">
        <v>1.6</v>
      </c>
      <c r="I118" s="90" t="s">
        <v>66</v>
      </c>
      <c r="J118" s="76">
        <f t="shared" si="10"/>
        <v>1.6</v>
      </c>
      <c r="K118" s="89">
        <v>1456</v>
      </c>
      <c r="L118" s="90" t="s">
        <v>64</v>
      </c>
      <c r="M118" s="74">
        <f t="shared" si="6"/>
        <v>0.14560000000000001</v>
      </c>
      <c r="N118" s="89">
        <v>1866</v>
      </c>
      <c r="O118" s="90" t="s">
        <v>64</v>
      </c>
      <c r="P118" s="74">
        <f t="shared" si="7"/>
        <v>0.18660000000000002</v>
      </c>
    </row>
    <row r="119" spans="1:16">
      <c r="B119" s="89">
        <v>450</v>
      </c>
      <c r="C119" s="90" t="s">
        <v>63</v>
      </c>
      <c r="D119" s="74">
        <f t="shared" si="11"/>
        <v>6.4285714285714293E-2</v>
      </c>
      <c r="E119" s="91">
        <v>2.7109999999999999</v>
      </c>
      <c r="F119" s="92">
        <v>2.5899999999999999E-2</v>
      </c>
      <c r="G119" s="88">
        <f t="shared" si="8"/>
        <v>2.7368999999999999</v>
      </c>
      <c r="H119" s="89">
        <v>1.73</v>
      </c>
      <c r="I119" s="90" t="s">
        <v>66</v>
      </c>
      <c r="J119" s="76">
        <f t="shared" si="10"/>
        <v>1.73</v>
      </c>
      <c r="K119" s="89">
        <v>1493</v>
      </c>
      <c r="L119" s="90" t="s">
        <v>64</v>
      </c>
      <c r="M119" s="74">
        <f t="shared" si="6"/>
        <v>0.14930000000000002</v>
      </c>
      <c r="N119" s="89">
        <v>1928</v>
      </c>
      <c r="O119" s="90" t="s">
        <v>64</v>
      </c>
      <c r="P119" s="74">
        <f t="shared" si="7"/>
        <v>0.1928</v>
      </c>
    </row>
    <row r="120" spans="1:16">
      <c r="B120" s="89">
        <v>500</v>
      </c>
      <c r="C120" s="90" t="s">
        <v>63</v>
      </c>
      <c r="D120" s="74">
        <f t="shared" si="11"/>
        <v>7.1428571428571425E-2</v>
      </c>
      <c r="E120" s="91">
        <v>2.859</v>
      </c>
      <c r="F120" s="92">
        <v>2.3820000000000001E-2</v>
      </c>
      <c r="G120" s="88">
        <f t="shared" si="8"/>
        <v>2.8828200000000002</v>
      </c>
      <c r="H120" s="89">
        <v>1.86</v>
      </c>
      <c r="I120" s="90" t="s">
        <v>66</v>
      </c>
      <c r="J120" s="76">
        <f t="shared" si="10"/>
        <v>1.86</v>
      </c>
      <c r="K120" s="89">
        <v>1525</v>
      </c>
      <c r="L120" s="90" t="s">
        <v>64</v>
      </c>
      <c r="M120" s="74">
        <f t="shared" si="6"/>
        <v>0.1525</v>
      </c>
      <c r="N120" s="89">
        <v>1984</v>
      </c>
      <c r="O120" s="90" t="s">
        <v>64</v>
      </c>
      <c r="P120" s="74">
        <f t="shared" si="7"/>
        <v>0.19839999999999999</v>
      </c>
    </row>
    <row r="121" spans="1:16">
      <c r="B121" s="89">
        <v>550</v>
      </c>
      <c r="C121" s="90" t="s">
        <v>63</v>
      </c>
      <c r="D121" s="74">
        <f t="shared" si="11"/>
        <v>7.8571428571428584E-2</v>
      </c>
      <c r="E121" s="91">
        <v>3</v>
      </c>
      <c r="F121" s="92">
        <v>2.2069999999999999E-2</v>
      </c>
      <c r="G121" s="88">
        <f t="shared" si="8"/>
        <v>3.0220699999999998</v>
      </c>
      <c r="H121" s="89">
        <v>1.98</v>
      </c>
      <c r="I121" s="90" t="s">
        <v>66</v>
      </c>
      <c r="J121" s="76">
        <f t="shared" si="10"/>
        <v>1.98</v>
      </c>
      <c r="K121" s="89">
        <v>1552</v>
      </c>
      <c r="L121" s="90" t="s">
        <v>64</v>
      </c>
      <c r="M121" s="74">
        <f t="shared" si="6"/>
        <v>0.1552</v>
      </c>
      <c r="N121" s="89">
        <v>2032</v>
      </c>
      <c r="O121" s="90" t="s">
        <v>64</v>
      </c>
      <c r="P121" s="74">
        <f t="shared" si="7"/>
        <v>0.20319999999999999</v>
      </c>
    </row>
    <row r="122" spans="1:16">
      <c r="B122" s="89">
        <v>600</v>
      </c>
      <c r="C122" s="90" t="s">
        <v>63</v>
      </c>
      <c r="D122" s="74">
        <f t="shared" si="11"/>
        <v>8.5714285714285715E-2</v>
      </c>
      <c r="E122" s="91">
        <v>3.1320000000000001</v>
      </c>
      <c r="F122" s="92">
        <v>2.0580000000000001E-2</v>
      </c>
      <c r="G122" s="88">
        <f t="shared" si="8"/>
        <v>3.1525799999999999</v>
      </c>
      <c r="H122" s="89">
        <v>2.09</v>
      </c>
      <c r="I122" s="90" t="s">
        <v>66</v>
      </c>
      <c r="J122" s="76">
        <f t="shared" si="10"/>
        <v>2.09</v>
      </c>
      <c r="K122" s="89">
        <v>1577</v>
      </c>
      <c r="L122" s="90" t="s">
        <v>64</v>
      </c>
      <c r="M122" s="74">
        <f t="shared" si="6"/>
        <v>0.15770000000000001</v>
      </c>
      <c r="N122" s="89">
        <v>2076</v>
      </c>
      <c r="O122" s="90" t="s">
        <v>64</v>
      </c>
      <c r="P122" s="74">
        <f t="shared" si="7"/>
        <v>0.20760000000000001</v>
      </c>
    </row>
    <row r="123" spans="1:16">
      <c r="B123" s="89">
        <v>650</v>
      </c>
      <c r="C123" s="90" t="s">
        <v>63</v>
      </c>
      <c r="D123" s="74">
        <f t="shared" si="11"/>
        <v>9.285714285714286E-2</v>
      </c>
      <c r="E123" s="91">
        <v>3.2559999999999998</v>
      </c>
      <c r="F123" s="92">
        <v>1.9290000000000002E-2</v>
      </c>
      <c r="G123" s="88">
        <f t="shared" si="8"/>
        <v>3.2752899999999996</v>
      </c>
      <c r="H123" s="89">
        <v>2.2000000000000002</v>
      </c>
      <c r="I123" s="90" t="s">
        <v>66</v>
      </c>
      <c r="J123" s="76">
        <f t="shared" si="10"/>
        <v>2.2000000000000002</v>
      </c>
      <c r="K123" s="89">
        <v>1598</v>
      </c>
      <c r="L123" s="90" t="s">
        <v>64</v>
      </c>
      <c r="M123" s="74">
        <f t="shared" si="6"/>
        <v>0.1598</v>
      </c>
      <c r="N123" s="89">
        <v>2116</v>
      </c>
      <c r="O123" s="90" t="s">
        <v>64</v>
      </c>
      <c r="P123" s="74">
        <f t="shared" si="7"/>
        <v>0.21160000000000001</v>
      </c>
    </row>
    <row r="124" spans="1:16">
      <c r="B124" s="89">
        <v>700</v>
      </c>
      <c r="C124" s="90" t="s">
        <v>63</v>
      </c>
      <c r="D124" s="74">
        <f t="shared" si="11"/>
        <v>9.9999999999999992E-2</v>
      </c>
      <c r="E124" s="91">
        <v>3.3730000000000002</v>
      </c>
      <c r="F124" s="92">
        <v>1.8169999999999999E-2</v>
      </c>
      <c r="G124" s="88">
        <f t="shared" si="8"/>
        <v>3.3911700000000002</v>
      </c>
      <c r="H124" s="89">
        <v>2.2999999999999998</v>
      </c>
      <c r="I124" s="90" t="s">
        <v>66</v>
      </c>
      <c r="J124" s="76">
        <f t="shared" si="10"/>
        <v>2.2999999999999998</v>
      </c>
      <c r="K124" s="89">
        <v>1618</v>
      </c>
      <c r="L124" s="90" t="s">
        <v>64</v>
      </c>
      <c r="M124" s="74">
        <f t="shared" si="6"/>
        <v>0.1618</v>
      </c>
      <c r="N124" s="89">
        <v>2152</v>
      </c>
      <c r="O124" s="90" t="s">
        <v>64</v>
      </c>
      <c r="P124" s="74">
        <f t="shared" si="7"/>
        <v>0.2152</v>
      </c>
    </row>
    <row r="125" spans="1:16">
      <c r="B125" s="77">
        <v>800</v>
      </c>
      <c r="C125" s="79" t="s">
        <v>63</v>
      </c>
      <c r="D125" s="74">
        <f t="shared" si="11"/>
        <v>0.1142857142857143</v>
      </c>
      <c r="E125" s="91">
        <v>3.5840000000000001</v>
      </c>
      <c r="F125" s="92">
        <v>1.6299999999999999E-2</v>
      </c>
      <c r="G125" s="88">
        <f t="shared" si="8"/>
        <v>3.6003000000000003</v>
      </c>
      <c r="H125" s="89">
        <v>2.5</v>
      </c>
      <c r="I125" s="90" t="s">
        <v>66</v>
      </c>
      <c r="J125" s="76">
        <f t="shared" si="10"/>
        <v>2.5</v>
      </c>
      <c r="K125" s="89">
        <v>1664</v>
      </c>
      <c r="L125" s="90" t="s">
        <v>64</v>
      </c>
      <c r="M125" s="74">
        <f t="shared" si="6"/>
        <v>0.16639999999999999</v>
      </c>
      <c r="N125" s="89">
        <v>2216</v>
      </c>
      <c r="O125" s="90" t="s">
        <v>64</v>
      </c>
      <c r="P125" s="74">
        <f t="shared" si="7"/>
        <v>0.22160000000000002</v>
      </c>
    </row>
    <row r="126" spans="1:16">
      <c r="B126" s="77">
        <v>900</v>
      </c>
      <c r="C126" s="79" t="s">
        <v>63</v>
      </c>
      <c r="D126" s="74">
        <f t="shared" si="11"/>
        <v>0.12857142857142859</v>
      </c>
      <c r="E126" s="91">
        <v>3.7669999999999999</v>
      </c>
      <c r="F126" s="92">
        <v>1.4800000000000001E-2</v>
      </c>
      <c r="G126" s="88">
        <f t="shared" si="8"/>
        <v>3.7818000000000001</v>
      </c>
      <c r="H126" s="77">
        <v>2.69</v>
      </c>
      <c r="I126" s="79" t="s">
        <v>66</v>
      </c>
      <c r="J126" s="76">
        <f t="shared" si="10"/>
        <v>2.69</v>
      </c>
      <c r="K126" s="77">
        <v>1703</v>
      </c>
      <c r="L126" s="79" t="s">
        <v>64</v>
      </c>
      <c r="M126" s="74">
        <f t="shared" si="6"/>
        <v>0.17030000000000001</v>
      </c>
      <c r="N126" s="77">
        <v>2271</v>
      </c>
      <c r="O126" s="79" t="s">
        <v>64</v>
      </c>
      <c r="P126" s="74">
        <f t="shared" si="7"/>
        <v>0.2271</v>
      </c>
    </row>
    <row r="127" spans="1:16">
      <c r="B127" s="77">
        <v>1</v>
      </c>
      <c r="C127" s="78" t="s">
        <v>65</v>
      </c>
      <c r="D127" s="74">
        <f t="shared" ref="D127:D190" si="12">B127/$C$5</f>
        <v>0.14285714285714285</v>
      </c>
      <c r="E127" s="91">
        <v>3.923</v>
      </c>
      <c r="F127" s="92">
        <v>1.358E-2</v>
      </c>
      <c r="G127" s="88">
        <f t="shared" si="8"/>
        <v>3.9365800000000002</v>
      </c>
      <c r="H127" s="77">
        <v>2.87</v>
      </c>
      <c r="I127" s="79" t="s">
        <v>66</v>
      </c>
      <c r="J127" s="76">
        <f t="shared" si="10"/>
        <v>2.87</v>
      </c>
      <c r="K127" s="77">
        <v>1738</v>
      </c>
      <c r="L127" s="79" t="s">
        <v>64</v>
      </c>
      <c r="M127" s="74">
        <f t="shared" si="6"/>
        <v>0.17380000000000001</v>
      </c>
      <c r="N127" s="77">
        <v>2319</v>
      </c>
      <c r="O127" s="79" t="s">
        <v>64</v>
      </c>
      <c r="P127" s="74">
        <f t="shared" si="7"/>
        <v>0.2319</v>
      </c>
    </row>
    <row r="128" spans="1:16">
      <c r="A128" s="94"/>
      <c r="B128" s="89">
        <v>1.1000000000000001</v>
      </c>
      <c r="C128" s="90" t="s">
        <v>65</v>
      </c>
      <c r="D128" s="74">
        <f t="shared" si="12"/>
        <v>0.15714285714285717</v>
      </c>
      <c r="E128" s="91">
        <v>4.056</v>
      </c>
      <c r="F128" s="92">
        <v>1.255E-2</v>
      </c>
      <c r="G128" s="88">
        <f t="shared" si="8"/>
        <v>4.0685500000000001</v>
      </c>
      <c r="H128" s="89">
        <v>3.05</v>
      </c>
      <c r="I128" s="90" t="s">
        <v>66</v>
      </c>
      <c r="J128" s="76">
        <f t="shared" si="10"/>
        <v>3.05</v>
      </c>
      <c r="K128" s="77">
        <v>1769</v>
      </c>
      <c r="L128" s="79" t="s">
        <v>64</v>
      </c>
      <c r="M128" s="74">
        <f t="shared" si="6"/>
        <v>0.1769</v>
      </c>
      <c r="N128" s="77">
        <v>2362</v>
      </c>
      <c r="O128" s="79" t="s">
        <v>64</v>
      </c>
      <c r="P128" s="74">
        <f t="shared" si="7"/>
        <v>0.23620000000000002</v>
      </c>
    </row>
    <row r="129" spans="1:16">
      <c r="A129" s="94"/>
      <c r="B129" s="89">
        <v>1.2</v>
      </c>
      <c r="C129" s="90" t="s">
        <v>65</v>
      </c>
      <c r="D129" s="74">
        <f t="shared" si="12"/>
        <v>0.17142857142857143</v>
      </c>
      <c r="E129" s="91">
        <v>4.1680000000000001</v>
      </c>
      <c r="F129" s="92">
        <v>1.1679999999999999E-2</v>
      </c>
      <c r="G129" s="88">
        <f t="shared" si="8"/>
        <v>4.1796800000000003</v>
      </c>
      <c r="H129" s="89">
        <v>3.22</v>
      </c>
      <c r="I129" s="90" t="s">
        <v>66</v>
      </c>
      <c r="J129" s="76">
        <f t="shared" si="10"/>
        <v>3.22</v>
      </c>
      <c r="K129" s="77">
        <v>1797</v>
      </c>
      <c r="L129" s="79" t="s">
        <v>64</v>
      </c>
      <c r="M129" s="74">
        <f t="shared" si="6"/>
        <v>0.1797</v>
      </c>
      <c r="N129" s="77">
        <v>2401</v>
      </c>
      <c r="O129" s="79" t="s">
        <v>64</v>
      </c>
      <c r="P129" s="74">
        <f t="shared" si="7"/>
        <v>0.24009999999999998</v>
      </c>
    </row>
    <row r="130" spans="1:16">
      <c r="A130" s="94"/>
      <c r="B130" s="89">
        <v>1.3</v>
      </c>
      <c r="C130" s="90" t="s">
        <v>65</v>
      </c>
      <c r="D130" s="74">
        <f t="shared" si="12"/>
        <v>0.18571428571428572</v>
      </c>
      <c r="E130" s="91">
        <v>4.2610000000000001</v>
      </c>
      <c r="F130" s="92">
        <v>1.093E-2</v>
      </c>
      <c r="G130" s="88">
        <f t="shared" si="8"/>
        <v>4.2719300000000002</v>
      </c>
      <c r="H130" s="89">
        <v>3.38</v>
      </c>
      <c r="I130" s="90" t="s">
        <v>66</v>
      </c>
      <c r="J130" s="76">
        <f t="shared" si="10"/>
        <v>3.38</v>
      </c>
      <c r="K130" s="77">
        <v>1823</v>
      </c>
      <c r="L130" s="79" t="s">
        <v>64</v>
      </c>
      <c r="M130" s="74">
        <f t="shared" si="6"/>
        <v>0.18229999999999999</v>
      </c>
      <c r="N130" s="77">
        <v>2437</v>
      </c>
      <c r="O130" s="79" t="s">
        <v>64</v>
      </c>
      <c r="P130" s="74">
        <f t="shared" si="7"/>
        <v>0.24369999999999997</v>
      </c>
    </row>
    <row r="131" spans="1:16">
      <c r="A131" s="94"/>
      <c r="B131" s="89">
        <v>1.4</v>
      </c>
      <c r="C131" s="90" t="s">
        <v>65</v>
      </c>
      <c r="D131" s="74">
        <f t="shared" si="12"/>
        <v>0.19999999999999998</v>
      </c>
      <c r="E131" s="91">
        <v>4.3380000000000001</v>
      </c>
      <c r="F131" s="92">
        <v>1.0279999999999999E-2</v>
      </c>
      <c r="G131" s="88">
        <f t="shared" si="8"/>
        <v>4.3482799999999999</v>
      </c>
      <c r="H131" s="89">
        <v>3.55</v>
      </c>
      <c r="I131" s="90" t="s">
        <v>66</v>
      </c>
      <c r="J131" s="76">
        <f t="shared" si="10"/>
        <v>3.55</v>
      </c>
      <c r="K131" s="77">
        <v>1848</v>
      </c>
      <c r="L131" s="79" t="s">
        <v>64</v>
      </c>
      <c r="M131" s="74">
        <f t="shared" si="6"/>
        <v>0.18480000000000002</v>
      </c>
      <c r="N131" s="77">
        <v>2471</v>
      </c>
      <c r="O131" s="79" t="s">
        <v>64</v>
      </c>
      <c r="P131" s="74">
        <f t="shared" si="7"/>
        <v>0.24710000000000001</v>
      </c>
    </row>
    <row r="132" spans="1:16">
      <c r="A132" s="94"/>
      <c r="B132" s="89">
        <v>1.5</v>
      </c>
      <c r="C132" s="90" t="s">
        <v>65</v>
      </c>
      <c r="D132" s="74">
        <f t="shared" si="12"/>
        <v>0.21428571428571427</v>
      </c>
      <c r="E132" s="91">
        <v>4.4000000000000004</v>
      </c>
      <c r="F132" s="92">
        <v>9.7029999999999998E-3</v>
      </c>
      <c r="G132" s="88">
        <f t="shared" si="8"/>
        <v>4.4097030000000004</v>
      </c>
      <c r="H132" s="89">
        <v>3.71</v>
      </c>
      <c r="I132" s="90" t="s">
        <v>66</v>
      </c>
      <c r="J132" s="76">
        <f t="shared" si="10"/>
        <v>3.71</v>
      </c>
      <c r="K132" s="77">
        <v>1871</v>
      </c>
      <c r="L132" s="79" t="s">
        <v>64</v>
      </c>
      <c r="M132" s="74">
        <f t="shared" si="6"/>
        <v>0.18709999999999999</v>
      </c>
      <c r="N132" s="77">
        <v>2502</v>
      </c>
      <c r="O132" s="79" t="s">
        <v>64</v>
      </c>
      <c r="P132" s="74">
        <f t="shared" si="7"/>
        <v>0.25019999999999998</v>
      </c>
    </row>
    <row r="133" spans="1:16">
      <c r="A133" s="94"/>
      <c r="B133" s="89">
        <v>1.6</v>
      </c>
      <c r="C133" s="90" t="s">
        <v>65</v>
      </c>
      <c r="D133" s="74">
        <f t="shared" si="12"/>
        <v>0.22857142857142859</v>
      </c>
      <c r="E133" s="91">
        <v>4.4489999999999998</v>
      </c>
      <c r="F133" s="92">
        <v>9.1940000000000008E-3</v>
      </c>
      <c r="G133" s="88">
        <f t="shared" si="8"/>
        <v>4.4581939999999998</v>
      </c>
      <c r="H133" s="89">
        <v>3.87</v>
      </c>
      <c r="I133" s="90" t="s">
        <v>66</v>
      </c>
      <c r="J133" s="76">
        <f t="shared" si="10"/>
        <v>3.87</v>
      </c>
      <c r="K133" s="77">
        <v>1893</v>
      </c>
      <c r="L133" s="79" t="s">
        <v>64</v>
      </c>
      <c r="M133" s="74">
        <f t="shared" si="6"/>
        <v>0.1893</v>
      </c>
      <c r="N133" s="77">
        <v>2531</v>
      </c>
      <c r="O133" s="79" t="s">
        <v>64</v>
      </c>
      <c r="P133" s="74">
        <f t="shared" si="7"/>
        <v>0.25309999999999999</v>
      </c>
    </row>
    <row r="134" spans="1:16">
      <c r="A134" s="94"/>
      <c r="B134" s="89">
        <v>1.7</v>
      </c>
      <c r="C134" s="90" t="s">
        <v>65</v>
      </c>
      <c r="D134" s="74">
        <f t="shared" si="12"/>
        <v>0.24285714285714285</v>
      </c>
      <c r="E134" s="91">
        <v>4.4880000000000004</v>
      </c>
      <c r="F134" s="92">
        <v>8.7390000000000002E-3</v>
      </c>
      <c r="G134" s="88">
        <f t="shared" si="8"/>
        <v>4.4967390000000007</v>
      </c>
      <c r="H134" s="89">
        <v>4.0199999999999996</v>
      </c>
      <c r="I134" s="90" t="s">
        <v>66</v>
      </c>
      <c r="J134" s="76">
        <f t="shared" si="10"/>
        <v>4.0199999999999996</v>
      </c>
      <c r="K134" s="77">
        <v>1914</v>
      </c>
      <c r="L134" s="79" t="s">
        <v>64</v>
      </c>
      <c r="M134" s="74">
        <f t="shared" si="6"/>
        <v>0.19139999999999999</v>
      </c>
      <c r="N134" s="77">
        <v>2559</v>
      </c>
      <c r="O134" s="79" t="s">
        <v>64</v>
      </c>
      <c r="P134" s="74">
        <f t="shared" si="7"/>
        <v>0.25590000000000002</v>
      </c>
    </row>
    <row r="135" spans="1:16">
      <c r="A135" s="94"/>
      <c r="B135" s="89">
        <v>1.8</v>
      </c>
      <c r="C135" s="90" t="s">
        <v>65</v>
      </c>
      <c r="D135" s="74">
        <f t="shared" si="12"/>
        <v>0.25714285714285717</v>
      </c>
      <c r="E135" s="91">
        <v>4.5170000000000003</v>
      </c>
      <c r="F135" s="92">
        <v>8.3289999999999996E-3</v>
      </c>
      <c r="G135" s="88">
        <f t="shared" si="8"/>
        <v>4.5253290000000002</v>
      </c>
      <c r="H135" s="89">
        <v>4.18</v>
      </c>
      <c r="I135" s="90" t="s">
        <v>66</v>
      </c>
      <c r="J135" s="76">
        <f t="shared" si="10"/>
        <v>4.18</v>
      </c>
      <c r="K135" s="77">
        <v>1934</v>
      </c>
      <c r="L135" s="79" t="s">
        <v>64</v>
      </c>
      <c r="M135" s="74">
        <f t="shared" si="6"/>
        <v>0.19339999999999999</v>
      </c>
      <c r="N135" s="77">
        <v>2585</v>
      </c>
      <c r="O135" s="79" t="s">
        <v>64</v>
      </c>
      <c r="P135" s="74">
        <f t="shared" si="7"/>
        <v>0.25850000000000001</v>
      </c>
    </row>
    <row r="136" spans="1:16">
      <c r="A136" s="94"/>
      <c r="B136" s="89">
        <v>2</v>
      </c>
      <c r="C136" s="90" t="s">
        <v>65</v>
      </c>
      <c r="D136" s="74">
        <f t="shared" si="12"/>
        <v>0.2857142857142857</v>
      </c>
      <c r="E136" s="91">
        <v>4.5529999999999999</v>
      </c>
      <c r="F136" s="92">
        <v>7.6229999999999996E-3</v>
      </c>
      <c r="G136" s="88">
        <f t="shared" si="8"/>
        <v>4.5606229999999996</v>
      </c>
      <c r="H136" s="89">
        <v>4.49</v>
      </c>
      <c r="I136" s="90" t="s">
        <v>66</v>
      </c>
      <c r="J136" s="76">
        <f t="shared" si="10"/>
        <v>4.49</v>
      </c>
      <c r="K136" s="77">
        <v>1996</v>
      </c>
      <c r="L136" s="79" t="s">
        <v>64</v>
      </c>
      <c r="M136" s="74">
        <f t="shared" si="6"/>
        <v>0.1996</v>
      </c>
      <c r="N136" s="77">
        <v>2635</v>
      </c>
      <c r="O136" s="79" t="s">
        <v>64</v>
      </c>
      <c r="P136" s="74">
        <f t="shared" si="7"/>
        <v>0.26349999999999996</v>
      </c>
    </row>
    <row r="137" spans="1:16">
      <c r="A137" s="94"/>
      <c r="B137" s="89">
        <v>2.25</v>
      </c>
      <c r="C137" s="90" t="s">
        <v>65</v>
      </c>
      <c r="D137" s="74">
        <f t="shared" si="12"/>
        <v>0.32142857142857145</v>
      </c>
      <c r="E137" s="91">
        <v>4.5650000000000004</v>
      </c>
      <c r="F137" s="92">
        <v>6.9020000000000001E-3</v>
      </c>
      <c r="G137" s="88">
        <f t="shared" si="8"/>
        <v>4.5719020000000006</v>
      </c>
      <c r="H137" s="89">
        <v>4.87</v>
      </c>
      <c r="I137" s="90" t="s">
        <v>66</v>
      </c>
      <c r="J137" s="76">
        <f t="shared" si="10"/>
        <v>4.87</v>
      </c>
      <c r="K137" s="77">
        <v>2085</v>
      </c>
      <c r="L137" s="79" t="s">
        <v>64</v>
      </c>
      <c r="M137" s="74">
        <f t="shared" si="6"/>
        <v>0.20849999999999999</v>
      </c>
      <c r="N137" s="77">
        <v>2693</v>
      </c>
      <c r="O137" s="79" t="s">
        <v>64</v>
      </c>
      <c r="P137" s="74">
        <f t="shared" si="7"/>
        <v>0.26929999999999998</v>
      </c>
    </row>
    <row r="138" spans="1:16">
      <c r="A138" s="94"/>
      <c r="B138" s="89">
        <v>2.5</v>
      </c>
      <c r="C138" s="90" t="s">
        <v>65</v>
      </c>
      <c r="D138" s="74">
        <f t="shared" si="12"/>
        <v>0.35714285714285715</v>
      </c>
      <c r="E138" s="91">
        <v>4.5519999999999996</v>
      </c>
      <c r="F138" s="92">
        <v>6.313E-3</v>
      </c>
      <c r="G138" s="88">
        <f t="shared" si="8"/>
        <v>4.5583129999999992</v>
      </c>
      <c r="H138" s="89">
        <v>5.26</v>
      </c>
      <c r="I138" s="90" t="s">
        <v>66</v>
      </c>
      <c r="J138" s="76">
        <f t="shared" si="10"/>
        <v>5.26</v>
      </c>
      <c r="K138" s="77">
        <v>2169</v>
      </c>
      <c r="L138" s="79" t="s">
        <v>64</v>
      </c>
      <c r="M138" s="74">
        <f t="shared" si="6"/>
        <v>0.21690000000000001</v>
      </c>
      <c r="N138" s="77">
        <v>2746</v>
      </c>
      <c r="O138" s="79" t="s">
        <v>64</v>
      </c>
      <c r="P138" s="74">
        <f t="shared" si="7"/>
        <v>0.27460000000000001</v>
      </c>
    </row>
    <row r="139" spans="1:16">
      <c r="A139" s="94"/>
      <c r="B139" s="89">
        <v>2.75</v>
      </c>
      <c r="C139" s="90" t="s">
        <v>65</v>
      </c>
      <c r="D139" s="74">
        <f t="shared" si="12"/>
        <v>0.39285714285714285</v>
      </c>
      <c r="E139" s="91">
        <v>4.5220000000000002</v>
      </c>
      <c r="F139" s="92">
        <v>5.8219999999999999E-3</v>
      </c>
      <c r="G139" s="88">
        <f t="shared" si="8"/>
        <v>4.5278220000000005</v>
      </c>
      <c r="H139" s="89">
        <v>5.65</v>
      </c>
      <c r="I139" s="90" t="s">
        <v>66</v>
      </c>
      <c r="J139" s="76">
        <f t="shared" si="10"/>
        <v>5.65</v>
      </c>
      <c r="K139" s="77">
        <v>2250</v>
      </c>
      <c r="L139" s="79" t="s">
        <v>64</v>
      </c>
      <c r="M139" s="74">
        <f t="shared" si="6"/>
        <v>0.22500000000000001</v>
      </c>
      <c r="N139" s="77">
        <v>2797</v>
      </c>
      <c r="O139" s="79" t="s">
        <v>64</v>
      </c>
      <c r="P139" s="74">
        <f t="shared" si="7"/>
        <v>0.2797</v>
      </c>
    </row>
    <row r="140" spans="1:16">
      <c r="A140" s="94"/>
      <c r="B140" s="89">
        <v>3</v>
      </c>
      <c r="C140" s="95" t="s">
        <v>65</v>
      </c>
      <c r="D140" s="74">
        <f t="shared" si="12"/>
        <v>0.42857142857142855</v>
      </c>
      <c r="E140" s="91">
        <v>4.4800000000000004</v>
      </c>
      <c r="F140" s="92">
        <v>5.4070000000000003E-3</v>
      </c>
      <c r="G140" s="88">
        <f t="shared" si="8"/>
        <v>4.4854070000000004</v>
      </c>
      <c r="H140" s="89">
        <v>6.04</v>
      </c>
      <c r="I140" s="90" t="s">
        <v>66</v>
      </c>
      <c r="J140" s="76">
        <f t="shared" si="10"/>
        <v>6.04</v>
      </c>
      <c r="K140" s="77">
        <v>2329</v>
      </c>
      <c r="L140" s="79" t="s">
        <v>64</v>
      </c>
      <c r="M140" s="74">
        <f t="shared" si="6"/>
        <v>0.23290000000000002</v>
      </c>
      <c r="N140" s="77">
        <v>2846</v>
      </c>
      <c r="O140" s="79" t="s">
        <v>64</v>
      </c>
      <c r="P140" s="74">
        <f t="shared" si="7"/>
        <v>0.28460000000000002</v>
      </c>
    </row>
    <row r="141" spans="1:16">
      <c r="B141" s="89">
        <v>3.25</v>
      </c>
      <c r="C141" s="79" t="s">
        <v>65</v>
      </c>
      <c r="D141" s="74">
        <f t="shared" si="12"/>
        <v>0.4642857142857143</v>
      </c>
      <c r="E141" s="91">
        <v>4.4279999999999999</v>
      </c>
      <c r="F141" s="92">
        <v>5.0499999999999998E-3</v>
      </c>
      <c r="G141" s="88">
        <f t="shared" si="8"/>
        <v>4.4330499999999997</v>
      </c>
      <c r="H141" s="77">
        <v>6.43</v>
      </c>
      <c r="I141" s="79" t="s">
        <v>66</v>
      </c>
      <c r="J141" s="76">
        <f t="shared" si="10"/>
        <v>6.43</v>
      </c>
      <c r="K141" s="77">
        <v>2407</v>
      </c>
      <c r="L141" s="79" t="s">
        <v>64</v>
      </c>
      <c r="M141" s="74">
        <f t="shared" si="6"/>
        <v>0.2407</v>
      </c>
      <c r="N141" s="77">
        <v>2893</v>
      </c>
      <c r="O141" s="79" t="s">
        <v>64</v>
      </c>
      <c r="P141" s="74">
        <f t="shared" si="7"/>
        <v>0.2893</v>
      </c>
    </row>
    <row r="142" spans="1:16">
      <c r="B142" s="89">
        <v>3.5</v>
      </c>
      <c r="C142" s="79" t="s">
        <v>65</v>
      </c>
      <c r="D142" s="74">
        <f t="shared" si="12"/>
        <v>0.5</v>
      </c>
      <c r="E142" s="91">
        <v>4.37</v>
      </c>
      <c r="F142" s="92">
        <v>4.7400000000000003E-3</v>
      </c>
      <c r="G142" s="88">
        <f t="shared" si="8"/>
        <v>4.3747400000000001</v>
      </c>
      <c r="H142" s="77">
        <v>6.83</v>
      </c>
      <c r="I142" s="79" t="s">
        <v>66</v>
      </c>
      <c r="J142" s="76">
        <f t="shared" si="10"/>
        <v>6.83</v>
      </c>
      <c r="K142" s="77">
        <v>2484</v>
      </c>
      <c r="L142" s="79" t="s">
        <v>64</v>
      </c>
      <c r="M142" s="74">
        <f t="shared" si="6"/>
        <v>0.24840000000000001</v>
      </c>
      <c r="N142" s="77">
        <v>2939</v>
      </c>
      <c r="O142" s="79" t="s">
        <v>64</v>
      </c>
      <c r="P142" s="74">
        <f t="shared" si="7"/>
        <v>0.29389999999999999</v>
      </c>
    </row>
    <row r="143" spans="1:16">
      <c r="B143" s="89">
        <v>3.75</v>
      </c>
      <c r="C143" s="79" t="s">
        <v>65</v>
      </c>
      <c r="D143" s="74">
        <f t="shared" si="12"/>
        <v>0.5357142857142857</v>
      </c>
      <c r="E143" s="91">
        <v>4.3079999999999998</v>
      </c>
      <c r="F143" s="92">
        <v>4.4679999999999997E-3</v>
      </c>
      <c r="G143" s="88">
        <f t="shared" si="8"/>
        <v>4.312468</v>
      </c>
      <c r="H143" s="77">
        <v>7.23</v>
      </c>
      <c r="I143" s="79" t="s">
        <v>66</v>
      </c>
      <c r="J143" s="76">
        <f t="shared" si="10"/>
        <v>7.23</v>
      </c>
      <c r="K143" s="77">
        <v>2560</v>
      </c>
      <c r="L143" s="79" t="s">
        <v>64</v>
      </c>
      <c r="M143" s="74">
        <f t="shared" si="6"/>
        <v>0.25600000000000001</v>
      </c>
      <c r="N143" s="77">
        <v>2985</v>
      </c>
      <c r="O143" s="79" t="s">
        <v>64</v>
      </c>
      <c r="P143" s="74">
        <f t="shared" si="7"/>
        <v>0.29849999999999999</v>
      </c>
    </row>
    <row r="144" spans="1:16">
      <c r="B144" s="89">
        <v>4</v>
      </c>
      <c r="C144" s="79" t="s">
        <v>65</v>
      </c>
      <c r="D144" s="74">
        <f t="shared" si="12"/>
        <v>0.5714285714285714</v>
      </c>
      <c r="E144" s="91">
        <v>4.242</v>
      </c>
      <c r="F144" s="92">
        <v>4.228E-3</v>
      </c>
      <c r="G144" s="88">
        <f t="shared" si="8"/>
        <v>4.2462280000000003</v>
      </c>
      <c r="H144" s="77">
        <v>7.65</v>
      </c>
      <c r="I144" s="79" t="s">
        <v>66</v>
      </c>
      <c r="J144" s="76">
        <f t="shared" si="10"/>
        <v>7.65</v>
      </c>
      <c r="K144" s="77">
        <v>2636</v>
      </c>
      <c r="L144" s="79" t="s">
        <v>64</v>
      </c>
      <c r="M144" s="74">
        <f t="shared" si="6"/>
        <v>0.2636</v>
      </c>
      <c r="N144" s="77">
        <v>3029</v>
      </c>
      <c r="O144" s="79" t="s">
        <v>64</v>
      </c>
      <c r="P144" s="74">
        <f t="shared" si="7"/>
        <v>0.3029</v>
      </c>
    </row>
    <row r="145" spans="2:16">
      <c r="B145" s="89">
        <v>4.5</v>
      </c>
      <c r="C145" s="79" t="s">
        <v>65</v>
      </c>
      <c r="D145" s="74">
        <f t="shared" si="12"/>
        <v>0.6428571428571429</v>
      </c>
      <c r="E145" s="91">
        <v>4.1040000000000001</v>
      </c>
      <c r="F145" s="92">
        <v>3.8210000000000002E-3</v>
      </c>
      <c r="G145" s="88">
        <f t="shared" si="8"/>
        <v>4.1078210000000004</v>
      </c>
      <c r="H145" s="77">
        <v>8.49</v>
      </c>
      <c r="I145" s="79" t="s">
        <v>66</v>
      </c>
      <c r="J145" s="76">
        <f t="shared" si="10"/>
        <v>8.49</v>
      </c>
      <c r="K145" s="77">
        <v>2913</v>
      </c>
      <c r="L145" s="79" t="s">
        <v>64</v>
      </c>
      <c r="M145" s="74">
        <f t="shared" si="6"/>
        <v>0.2913</v>
      </c>
      <c r="N145" s="77">
        <v>3118</v>
      </c>
      <c r="O145" s="79" t="s">
        <v>64</v>
      </c>
      <c r="P145" s="74">
        <f t="shared" si="7"/>
        <v>0.31179999999999997</v>
      </c>
    </row>
    <row r="146" spans="2:16">
      <c r="B146" s="89">
        <v>5</v>
      </c>
      <c r="C146" s="79" t="s">
        <v>65</v>
      </c>
      <c r="D146" s="74">
        <f t="shared" si="12"/>
        <v>0.7142857142857143</v>
      </c>
      <c r="E146" s="91">
        <v>3.9649999999999999</v>
      </c>
      <c r="F146" s="92">
        <v>3.4889999999999999E-3</v>
      </c>
      <c r="G146" s="88">
        <f t="shared" si="8"/>
        <v>3.9684889999999999</v>
      </c>
      <c r="H146" s="77">
        <v>9.36</v>
      </c>
      <c r="I146" s="79" t="s">
        <v>66</v>
      </c>
      <c r="J146" s="76">
        <f t="shared" si="10"/>
        <v>9.36</v>
      </c>
      <c r="K146" s="77">
        <v>3182</v>
      </c>
      <c r="L146" s="79" t="s">
        <v>64</v>
      </c>
      <c r="M146" s="74">
        <f t="shared" si="6"/>
        <v>0.31819999999999998</v>
      </c>
      <c r="N146" s="77">
        <v>3206</v>
      </c>
      <c r="O146" s="79" t="s">
        <v>64</v>
      </c>
      <c r="P146" s="74">
        <f t="shared" si="7"/>
        <v>0.3206</v>
      </c>
    </row>
    <row r="147" spans="2:16">
      <c r="B147" s="89">
        <v>5.5</v>
      </c>
      <c r="C147" s="79" t="s">
        <v>65</v>
      </c>
      <c r="D147" s="74">
        <f t="shared" si="12"/>
        <v>0.7857142857142857</v>
      </c>
      <c r="E147" s="91">
        <v>3.827</v>
      </c>
      <c r="F147" s="92">
        <v>3.2130000000000001E-3</v>
      </c>
      <c r="G147" s="88">
        <f t="shared" si="8"/>
        <v>3.8302130000000001</v>
      </c>
      <c r="H147" s="77">
        <v>10.26</v>
      </c>
      <c r="I147" s="79" t="s">
        <v>66</v>
      </c>
      <c r="J147" s="76">
        <f t="shared" si="10"/>
        <v>10.26</v>
      </c>
      <c r="K147" s="77">
        <v>3447</v>
      </c>
      <c r="L147" s="79" t="s">
        <v>64</v>
      </c>
      <c r="M147" s="74">
        <f t="shared" si="6"/>
        <v>0.34470000000000001</v>
      </c>
      <c r="N147" s="77">
        <v>3295</v>
      </c>
      <c r="O147" s="79" t="s">
        <v>64</v>
      </c>
      <c r="P147" s="74">
        <f t="shared" si="7"/>
        <v>0.32950000000000002</v>
      </c>
    </row>
    <row r="148" spans="2:16">
      <c r="B148" s="89">
        <v>6</v>
      </c>
      <c r="C148" s="79" t="s">
        <v>65</v>
      </c>
      <c r="D148" s="74">
        <f t="shared" si="12"/>
        <v>0.8571428571428571</v>
      </c>
      <c r="E148" s="91">
        <v>3.6949999999999998</v>
      </c>
      <c r="F148" s="92">
        <v>2.98E-3</v>
      </c>
      <c r="G148" s="88">
        <f t="shared" si="8"/>
        <v>3.6979799999999998</v>
      </c>
      <c r="H148" s="77">
        <v>11.2</v>
      </c>
      <c r="I148" s="79" t="s">
        <v>66</v>
      </c>
      <c r="J148" s="76">
        <f t="shared" si="10"/>
        <v>11.2</v>
      </c>
      <c r="K148" s="77">
        <v>3710</v>
      </c>
      <c r="L148" s="79" t="s">
        <v>64</v>
      </c>
      <c r="M148" s="74">
        <f t="shared" ref="M148:M156" si="13">K148/1000/10</f>
        <v>0.371</v>
      </c>
      <c r="N148" s="77">
        <v>3385</v>
      </c>
      <c r="O148" s="79" t="s">
        <v>64</v>
      </c>
      <c r="P148" s="74">
        <f t="shared" ref="P148:P164" si="14">N148/1000/10</f>
        <v>0.33849999999999997</v>
      </c>
    </row>
    <row r="149" spans="2:16">
      <c r="B149" s="89">
        <v>6.5</v>
      </c>
      <c r="C149" s="79" t="s">
        <v>65</v>
      </c>
      <c r="D149" s="74">
        <f t="shared" si="12"/>
        <v>0.9285714285714286</v>
      </c>
      <c r="E149" s="91">
        <v>3.5680000000000001</v>
      </c>
      <c r="F149" s="92">
        <v>2.7810000000000001E-3</v>
      </c>
      <c r="G149" s="88">
        <f t="shared" ref="G149:G212" si="15">E149+F149</f>
        <v>3.5707810000000002</v>
      </c>
      <c r="H149" s="77">
        <v>12.17</v>
      </c>
      <c r="I149" s="79" t="s">
        <v>66</v>
      </c>
      <c r="J149" s="76">
        <f t="shared" si="10"/>
        <v>12.17</v>
      </c>
      <c r="K149" s="77">
        <v>3973</v>
      </c>
      <c r="L149" s="79" t="s">
        <v>64</v>
      </c>
      <c r="M149" s="74">
        <f t="shared" si="13"/>
        <v>0.39729999999999999</v>
      </c>
      <c r="N149" s="77">
        <v>3478</v>
      </c>
      <c r="O149" s="79" t="s">
        <v>64</v>
      </c>
      <c r="P149" s="74">
        <f t="shared" si="14"/>
        <v>0.3478</v>
      </c>
    </row>
    <row r="150" spans="2:16">
      <c r="B150" s="89">
        <v>7</v>
      </c>
      <c r="C150" s="79" t="s">
        <v>65</v>
      </c>
      <c r="D150" s="74">
        <f t="shared" si="12"/>
        <v>1</v>
      </c>
      <c r="E150" s="91">
        <v>3.448</v>
      </c>
      <c r="F150" s="92">
        <v>2.6069999999999999E-3</v>
      </c>
      <c r="G150" s="88">
        <f t="shared" si="15"/>
        <v>3.4506069999999998</v>
      </c>
      <c r="H150" s="77">
        <v>13.17</v>
      </c>
      <c r="I150" s="79" t="s">
        <v>66</v>
      </c>
      <c r="J150" s="76">
        <f t="shared" si="10"/>
        <v>13.17</v>
      </c>
      <c r="K150" s="77">
        <v>4236</v>
      </c>
      <c r="L150" s="79" t="s">
        <v>64</v>
      </c>
      <c r="M150" s="74">
        <f t="shared" si="13"/>
        <v>0.42359999999999998</v>
      </c>
      <c r="N150" s="77">
        <v>3572</v>
      </c>
      <c r="O150" s="79" t="s">
        <v>64</v>
      </c>
      <c r="P150" s="74">
        <f t="shared" si="14"/>
        <v>0.35720000000000002</v>
      </c>
    </row>
    <row r="151" spans="2:16">
      <c r="B151" s="89">
        <v>8</v>
      </c>
      <c r="C151" s="79" t="s">
        <v>65</v>
      </c>
      <c r="D151" s="74">
        <f t="shared" si="12"/>
        <v>1.1428571428571428</v>
      </c>
      <c r="E151" s="91">
        <v>3.2280000000000002</v>
      </c>
      <c r="F151" s="92">
        <v>2.3210000000000001E-3</v>
      </c>
      <c r="G151" s="88">
        <f t="shared" si="15"/>
        <v>3.230321</v>
      </c>
      <c r="H151" s="77">
        <v>15.28</v>
      </c>
      <c r="I151" s="79" t="s">
        <v>66</v>
      </c>
      <c r="J151" s="76">
        <f t="shared" si="10"/>
        <v>15.28</v>
      </c>
      <c r="K151" s="77">
        <v>5212</v>
      </c>
      <c r="L151" s="79" t="s">
        <v>64</v>
      </c>
      <c r="M151" s="74">
        <f t="shared" si="13"/>
        <v>0.5212</v>
      </c>
      <c r="N151" s="77">
        <v>3768</v>
      </c>
      <c r="O151" s="79" t="s">
        <v>64</v>
      </c>
      <c r="P151" s="74">
        <f t="shared" si="14"/>
        <v>0.37679999999999997</v>
      </c>
    </row>
    <row r="152" spans="2:16">
      <c r="B152" s="89">
        <v>9</v>
      </c>
      <c r="C152" s="79" t="s">
        <v>65</v>
      </c>
      <c r="D152" s="74">
        <f t="shared" si="12"/>
        <v>1.2857142857142858</v>
      </c>
      <c r="E152" s="91">
        <v>3.0329999999999999</v>
      </c>
      <c r="F152" s="92">
        <v>2.0950000000000001E-3</v>
      </c>
      <c r="G152" s="88">
        <f t="shared" si="15"/>
        <v>3.0350950000000001</v>
      </c>
      <c r="H152" s="77">
        <v>17.53</v>
      </c>
      <c r="I152" s="79" t="s">
        <v>66</v>
      </c>
      <c r="J152" s="76">
        <f t="shared" si="10"/>
        <v>17.53</v>
      </c>
      <c r="K152" s="77">
        <v>6136</v>
      </c>
      <c r="L152" s="79" t="s">
        <v>64</v>
      </c>
      <c r="M152" s="74">
        <f t="shared" si="13"/>
        <v>0.61360000000000003</v>
      </c>
      <c r="N152" s="77">
        <v>3976</v>
      </c>
      <c r="O152" s="79" t="s">
        <v>64</v>
      </c>
      <c r="P152" s="74">
        <f t="shared" si="14"/>
        <v>0.39760000000000001</v>
      </c>
    </row>
    <row r="153" spans="2:16">
      <c r="B153" s="89">
        <v>10</v>
      </c>
      <c r="C153" s="79" t="s">
        <v>65</v>
      </c>
      <c r="D153" s="74">
        <f t="shared" si="12"/>
        <v>1.4285714285714286</v>
      </c>
      <c r="E153" s="91">
        <v>2.86</v>
      </c>
      <c r="F153" s="92">
        <v>1.91E-3</v>
      </c>
      <c r="G153" s="88">
        <f t="shared" si="15"/>
        <v>2.86191</v>
      </c>
      <c r="H153" s="77">
        <v>19.920000000000002</v>
      </c>
      <c r="I153" s="79" t="s">
        <v>66</v>
      </c>
      <c r="J153" s="76">
        <f t="shared" si="10"/>
        <v>19.920000000000002</v>
      </c>
      <c r="K153" s="77">
        <v>7036</v>
      </c>
      <c r="L153" s="79" t="s">
        <v>64</v>
      </c>
      <c r="M153" s="74">
        <f t="shared" si="13"/>
        <v>0.7036</v>
      </c>
      <c r="N153" s="77">
        <v>4197</v>
      </c>
      <c r="O153" s="79" t="s">
        <v>64</v>
      </c>
      <c r="P153" s="74">
        <f t="shared" si="14"/>
        <v>0.41970000000000002</v>
      </c>
    </row>
    <row r="154" spans="2:16">
      <c r="B154" s="89">
        <v>11</v>
      </c>
      <c r="C154" s="79" t="s">
        <v>65</v>
      </c>
      <c r="D154" s="74">
        <f t="shared" si="12"/>
        <v>1.5714285714285714</v>
      </c>
      <c r="E154" s="91">
        <v>2.7050000000000001</v>
      </c>
      <c r="F154" s="92">
        <v>1.7570000000000001E-3</v>
      </c>
      <c r="G154" s="88">
        <f t="shared" si="15"/>
        <v>2.7067570000000001</v>
      </c>
      <c r="H154" s="77">
        <v>22.45</v>
      </c>
      <c r="I154" s="79" t="s">
        <v>66</v>
      </c>
      <c r="J154" s="76">
        <f t="shared" si="10"/>
        <v>22.45</v>
      </c>
      <c r="K154" s="77">
        <v>7924</v>
      </c>
      <c r="L154" s="79" t="s">
        <v>64</v>
      </c>
      <c r="M154" s="74">
        <f t="shared" si="13"/>
        <v>0.79239999999999999</v>
      </c>
      <c r="N154" s="77">
        <v>4431</v>
      </c>
      <c r="O154" s="79" t="s">
        <v>64</v>
      </c>
      <c r="P154" s="74">
        <f t="shared" si="14"/>
        <v>0.44309999999999999</v>
      </c>
    </row>
    <row r="155" spans="2:16">
      <c r="B155" s="89">
        <v>12</v>
      </c>
      <c r="C155" s="79" t="s">
        <v>65</v>
      </c>
      <c r="D155" s="74">
        <f t="shared" si="12"/>
        <v>1.7142857142857142</v>
      </c>
      <c r="E155" s="91">
        <v>2.5659999999999998</v>
      </c>
      <c r="F155" s="92">
        <v>1.6280000000000001E-3</v>
      </c>
      <c r="G155" s="88">
        <f t="shared" si="15"/>
        <v>2.567628</v>
      </c>
      <c r="H155" s="77">
        <v>25.12</v>
      </c>
      <c r="I155" s="79" t="s">
        <v>66</v>
      </c>
      <c r="J155" s="76">
        <f t="shared" si="10"/>
        <v>25.12</v>
      </c>
      <c r="K155" s="77">
        <v>8809</v>
      </c>
      <c r="L155" s="79" t="s">
        <v>64</v>
      </c>
      <c r="M155" s="74">
        <f t="shared" si="13"/>
        <v>0.88089999999999991</v>
      </c>
      <c r="N155" s="77">
        <v>4680</v>
      </c>
      <c r="O155" s="79" t="s">
        <v>64</v>
      </c>
      <c r="P155" s="74">
        <f t="shared" si="14"/>
        <v>0.46799999999999997</v>
      </c>
    </row>
    <row r="156" spans="2:16">
      <c r="B156" s="89">
        <v>13</v>
      </c>
      <c r="C156" s="79" t="s">
        <v>65</v>
      </c>
      <c r="D156" s="74">
        <f t="shared" si="12"/>
        <v>1.8571428571428572</v>
      </c>
      <c r="E156" s="91">
        <v>2.4409999999999998</v>
      </c>
      <c r="F156" s="92">
        <v>1.518E-3</v>
      </c>
      <c r="G156" s="88">
        <f t="shared" si="15"/>
        <v>2.4425179999999997</v>
      </c>
      <c r="H156" s="77">
        <v>27.93</v>
      </c>
      <c r="I156" s="79" t="s">
        <v>66</v>
      </c>
      <c r="J156" s="76">
        <f t="shared" si="10"/>
        <v>27.93</v>
      </c>
      <c r="K156" s="77">
        <v>9697</v>
      </c>
      <c r="L156" s="79" t="s">
        <v>64</v>
      </c>
      <c r="M156" s="74">
        <f t="shared" si="13"/>
        <v>0.9696999999999999</v>
      </c>
      <c r="N156" s="77">
        <v>4942</v>
      </c>
      <c r="O156" s="79" t="s">
        <v>64</v>
      </c>
      <c r="P156" s="74">
        <f t="shared" si="14"/>
        <v>0.49420000000000003</v>
      </c>
    </row>
    <row r="157" spans="2:16">
      <c r="B157" s="89">
        <v>14</v>
      </c>
      <c r="C157" s="79" t="s">
        <v>65</v>
      </c>
      <c r="D157" s="74">
        <f t="shared" si="12"/>
        <v>2</v>
      </c>
      <c r="E157" s="91">
        <v>2.327</v>
      </c>
      <c r="F157" s="92">
        <v>1.4220000000000001E-3</v>
      </c>
      <c r="G157" s="88">
        <f t="shared" si="15"/>
        <v>2.3284219999999998</v>
      </c>
      <c r="H157" s="77">
        <v>30.88</v>
      </c>
      <c r="I157" s="79" t="s">
        <v>66</v>
      </c>
      <c r="J157" s="76">
        <f t="shared" si="10"/>
        <v>30.88</v>
      </c>
      <c r="K157" s="77">
        <v>1.06</v>
      </c>
      <c r="L157" s="78" t="s">
        <v>66</v>
      </c>
      <c r="M157" s="74">
        <f t="shared" ref="M153:M158" si="16">K157</f>
        <v>1.06</v>
      </c>
      <c r="N157" s="77">
        <v>5220</v>
      </c>
      <c r="O157" s="79" t="s">
        <v>64</v>
      </c>
      <c r="P157" s="74">
        <f t="shared" si="14"/>
        <v>0.52200000000000002</v>
      </c>
    </row>
    <row r="158" spans="2:16">
      <c r="B158" s="89">
        <v>15</v>
      </c>
      <c r="C158" s="79" t="s">
        <v>65</v>
      </c>
      <c r="D158" s="74">
        <f t="shared" si="12"/>
        <v>2.1428571428571428</v>
      </c>
      <c r="E158" s="91">
        <v>2.2450000000000001</v>
      </c>
      <c r="F158" s="92">
        <v>1.338E-3</v>
      </c>
      <c r="G158" s="88">
        <f t="shared" si="15"/>
        <v>2.2463380000000002</v>
      </c>
      <c r="H158" s="77">
        <v>33.96</v>
      </c>
      <c r="I158" s="79" t="s">
        <v>66</v>
      </c>
      <c r="J158" s="76">
        <f t="shared" si="10"/>
        <v>33.96</v>
      </c>
      <c r="K158" s="77">
        <v>1.1499999999999999</v>
      </c>
      <c r="L158" s="79" t="s">
        <v>66</v>
      </c>
      <c r="M158" s="74">
        <f t="shared" si="16"/>
        <v>1.1499999999999999</v>
      </c>
      <c r="N158" s="77">
        <v>5510</v>
      </c>
      <c r="O158" s="79" t="s">
        <v>64</v>
      </c>
      <c r="P158" s="74">
        <f t="shared" si="14"/>
        <v>0.55099999999999993</v>
      </c>
    </row>
    <row r="159" spans="2:16">
      <c r="B159" s="89">
        <v>16</v>
      </c>
      <c r="C159" s="79" t="s">
        <v>65</v>
      </c>
      <c r="D159" s="74">
        <f t="shared" si="12"/>
        <v>2.2857142857142856</v>
      </c>
      <c r="E159" s="91">
        <v>2.16</v>
      </c>
      <c r="F159" s="92">
        <v>1.2639999999999999E-3</v>
      </c>
      <c r="G159" s="88">
        <f t="shared" si="15"/>
        <v>2.1612640000000001</v>
      </c>
      <c r="H159" s="77">
        <v>37.159999999999997</v>
      </c>
      <c r="I159" s="79" t="s">
        <v>66</v>
      </c>
      <c r="J159" s="76">
        <f t="shared" si="10"/>
        <v>37.159999999999997</v>
      </c>
      <c r="K159" s="77">
        <v>1.24</v>
      </c>
      <c r="L159" s="79" t="s">
        <v>66</v>
      </c>
      <c r="M159" s="74">
        <f t="shared" ref="M159:M201" si="17">K159</f>
        <v>1.24</v>
      </c>
      <c r="N159" s="77">
        <v>5813</v>
      </c>
      <c r="O159" s="79" t="s">
        <v>64</v>
      </c>
      <c r="P159" s="74">
        <f t="shared" si="14"/>
        <v>0.58129999999999993</v>
      </c>
    </row>
    <row r="160" spans="2:16">
      <c r="B160" s="89">
        <v>17</v>
      </c>
      <c r="C160" s="79" t="s">
        <v>65</v>
      </c>
      <c r="D160" s="74">
        <f t="shared" si="12"/>
        <v>2.4285714285714284</v>
      </c>
      <c r="E160" s="91">
        <v>2.0720000000000001</v>
      </c>
      <c r="F160" s="92">
        <v>1.1980000000000001E-3</v>
      </c>
      <c r="G160" s="88">
        <f t="shared" si="15"/>
        <v>2.0731980000000001</v>
      </c>
      <c r="H160" s="77">
        <v>40.479999999999997</v>
      </c>
      <c r="I160" s="79" t="s">
        <v>66</v>
      </c>
      <c r="J160" s="76">
        <f t="shared" si="10"/>
        <v>40.479999999999997</v>
      </c>
      <c r="K160" s="77">
        <v>1.33</v>
      </c>
      <c r="L160" s="79" t="s">
        <v>66</v>
      </c>
      <c r="M160" s="76">
        <f t="shared" si="17"/>
        <v>1.33</v>
      </c>
      <c r="N160" s="77">
        <v>6130</v>
      </c>
      <c r="O160" s="79" t="s">
        <v>64</v>
      </c>
      <c r="P160" s="74">
        <f t="shared" si="14"/>
        <v>0.61299999999999999</v>
      </c>
    </row>
    <row r="161" spans="2:16">
      <c r="B161" s="89">
        <v>18</v>
      </c>
      <c r="C161" s="79" t="s">
        <v>65</v>
      </c>
      <c r="D161" s="74">
        <f t="shared" si="12"/>
        <v>2.5714285714285716</v>
      </c>
      <c r="E161" s="91">
        <v>1.9930000000000001</v>
      </c>
      <c r="F161" s="92">
        <v>1.139E-3</v>
      </c>
      <c r="G161" s="88">
        <f t="shared" si="15"/>
        <v>1.9941390000000001</v>
      </c>
      <c r="H161" s="77">
        <v>43.95</v>
      </c>
      <c r="I161" s="79" t="s">
        <v>66</v>
      </c>
      <c r="J161" s="76">
        <f t="shared" si="10"/>
        <v>43.95</v>
      </c>
      <c r="K161" s="77">
        <v>1.42</v>
      </c>
      <c r="L161" s="79" t="s">
        <v>66</v>
      </c>
      <c r="M161" s="76">
        <f t="shared" si="17"/>
        <v>1.42</v>
      </c>
      <c r="N161" s="77">
        <v>6461</v>
      </c>
      <c r="O161" s="79" t="s">
        <v>64</v>
      </c>
      <c r="P161" s="74">
        <f t="shared" si="14"/>
        <v>0.64610000000000001</v>
      </c>
    </row>
    <row r="162" spans="2:16">
      <c r="B162" s="89">
        <v>20</v>
      </c>
      <c r="C162" s="79" t="s">
        <v>65</v>
      </c>
      <c r="D162" s="74">
        <f t="shared" si="12"/>
        <v>2.8571428571428572</v>
      </c>
      <c r="E162" s="91">
        <v>1.851</v>
      </c>
      <c r="F162" s="92">
        <v>1.0380000000000001E-3</v>
      </c>
      <c r="G162" s="88">
        <f t="shared" si="15"/>
        <v>1.8520380000000001</v>
      </c>
      <c r="H162" s="77">
        <v>51.28</v>
      </c>
      <c r="I162" s="79" t="s">
        <v>66</v>
      </c>
      <c r="J162" s="76">
        <f t="shared" si="10"/>
        <v>51.28</v>
      </c>
      <c r="K162" s="77">
        <v>1.76</v>
      </c>
      <c r="L162" s="79" t="s">
        <v>66</v>
      </c>
      <c r="M162" s="76">
        <f t="shared" si="17"/>
        <v>1.76</v>
      </c>
      <c r="N162" s="77">
        <v>7164</v>
      </c>
      <c r="O162" s="79" t="s">
        <v>64</v>
      </c>
      <c r="P162" s="74">
        <f t="shared" si="14"/>
        <v>0.71639999999999993</v>
      </c>
    </row>
    <row r="163" spans="2:16">
      <c r="B163" s="89">
        <v>22.5</v>
      </c>
      <c r="C163" s="79" t="s">
        <v>65</v>
      </c>
      <c r="D163" s="74">
        <f t="shared" si="12"/>
        <v>3.2142857142857144</v>
      </c>
      <c r="E163" s="91">
        <v>1.7010000000000001</v>
      </c>
      <c r="F163" s="92">
        <v>9.3510000000000002E-4</v>
      </c>
      <c r="G163" s="88">
        <f t="shared" si="15"/>
        <v>1.7019351</v>
      </c>
      <c r="H163" s="77">
        <v>61.19</v>
      </c>
      <c r="I163" s="79" t="s">
        <v>66</v>
      </c>
      <c r="J163" s="76">
        <f t="shared" si="10"/>
        <v>61.19</v>
      </c>
      <c r="K163" s="77">
        <v>2.2599999999999998</v>
      </c>
      <c r="L163" s="79" t="s">
        <v>66</v>
      </c>
      <c r="M163" s="76">
        <f t="shared" si="17"/>
        <v>2.2599999999999998</v>
      </c>
      <c r="N163" s="77">
        <v>8119</v>
      </c>
      <c r="O163" s="79" t="s">
        <v>64</v>
      </c>
      <c r="P163" s="74">
        <f t="shared" si="14"/>
        <v>0.81189999999999996</v>
      </c>
    </row>
    <row r="164" spans="2:16">
      <c r="B164" s="89">
        <v>25</v>
      </c>
      <c r="C164" s="79" t="s">
        <v>65</v>
      </c>
      <c r="D164" s="74">
        <f t="shared" si="12"/>
        <v>3.5714285714285716</v>
      </c>
      <c r="E164" s="91">
        <v>1.5740000000000001</v>
      </c>
      <c r="F164" s="92">
        <v>8.5159999999999999E-4</v>
      </c>
      <c r="G164" s="88">
        <f t="shared" si="15"/>
        <v>1.5748516000000001</v>
      </c>
      <c r="H164" s="77">
        <v>71.95</v>
      </c>
      <c r="I164" s="79" t="s">
        <v>66</v>
      </c>
      <c r="J164" s="76">
        <f t="shared" si="10"/>
        <v>71.95</v>
      </c>
      <c r="K164" s="77">
        <v>2.73</v>
      </c>
      <c r="L164" s="79" t="s">
        <v>66</v>
      </c>
      <c r="M164" s="76">
        <f t="shared" si="17"/>
        <v>2.73</v>
      </c>
      <c r="N164" s="77">
        <v>9159</v>
      </c>
      <c r="O164" s="79" t="s">
        <v>64</v>
      </c>
      <c r="P164" s="74">
        <f t="shared" si="14"/>
        <v>0.91590000000000005</v>
      </c>
    </row>
    <row r="165" spans="2:16">
      <c r="B165" s="89">
        <v>27.5</v>
      </c>
      <c r="C165" s="79" t="s">
        <v>65</v>
      </c>
      <c r="D165" s="74">
        <f t="shared" si="12"/>
        <v>3.9285714285714284</v>
      </c>
      <c r="E165" s="91">
        <v>1.4650000000000001</v>
      </c>
      <c r="F165" s="92">
        <v>7.8249999999999999E-4</v>
      </c>
      <c r="G165" s="88">
        <f t="shared" si="15"/>
        <v>1.4657825</v>
      </c>
      <c r="H165" s="77">
        <v>83.54</v>
      </c>
      <c r="I165" s="79" t="s">
        <v>66</v>
      </c>
      <c r="J165" s="76">
        <f t="shared" si="10"/>
        <v>83.54</v>
      </c>
      <c r="K165" s="77">
        <v>3.2</v>
      </c>
      <c r="L165" s="79" t="s">
        <v>66</v>
      </c>
      <c r="M165" s="76">
        <f t="shared" si="17"/>
        <v>3.2</v>
      </c>
      <c r="N165" s="77">
        <v>1.03</v>
      </c>
      <c r="O165" s="78" t="s">
        <v>66</v>
      </c>
      <c r="P165" s="74">
        <f t="shared" ref="P162:P168" si="18">N165</f>
        <v>1.03</v>
      </c>
    </row>
    <row r="166" spans="2:16">
      <c r="B166" s="89">
        <v>30</v>
      </c>
      <c r="C166" s="79" t="s">
        <v>65</v>
      </c>
      <c r="D166" s="74">
        <f t="shared" si="12"/>
        <v>4.2857142857142856</v>
      </c>
      <c r="E166" s="91">
        <v>1.37</v>
      </c>
      <c r="F166" s="92">
        <v>7.2420000000000004E-4</v>
      </c>
      <c r="G166" s="88">
        <f t="shared" si="15"/>
        <v>1.3707242000000002</v>
      </c>
      <c r="H166" s="77">
        <v>95.96</v>
      </c>
      <c r="I166" s="79" t="s">
        <v>66</v>
      </c>
      <c r="J166" s="76">
        <f t="shared" si="10"/>
        <v>95.96</v>
      </c>
      <c r="K166" s="77">
        <v>3.66</v>
      </c>
      <c r="L166" s="79" t="s">
        <v>66</v>
      </c>
      <c r="M166" s="76">
        <f t="shared" si="17"/>
        <v>3.66</v>
      </c>
      <c r="N166" s="77">
        <v>1.1499999999999999</v>
      </c>
      <c r="O166" s="79" t="s">
        <v>66</v>
      </c>
      <c r="P166" s="74">
        <f t="shared" si="18"/>
        <v>1.1499999999999999</v>
      </c>
    </row>
    <row r="167" spans="2:16">
      <c r="B167" s="89">
        <v>32.5</v>
      </c>
      <c r="C167" s="79" t="s">
        <v>65</v>
      </c>
      <c r="D167" s="74">
        <f t="shared" si="12"/>
        <v>4.6428571428571432</v>
      </c>
      <c r="E167" s="91">
        <v>1.2869999999999999</v>
      </c>
      <c r="F167" s="92">
        <v>6.7429999999999996E-4</v>
      </c>
      <c r="G167" s="88">
        <f t="shared" si="15"/>
        <v>1.2876742999999999</v>
      </c>
      <c r="H167" s="77">
        <v>109.21</v>
      </c>
      <c r="I167" s="79" t="s">
        <v>66</v>
      </c>
      <c r="J167" s="76">
        <f t="shared" si="10"/>
        <v>109.21</v>
      </c>
      <c r="K167" s="77">
        <v>4.12</v>
      </c>
      <c r="L167" s="79" t="s">
        <v>66</v>
      </c>
      <c r="M167" s="76">
        <f t="shared" si="17"/>
        <v>4.12</v>
      </c>
      <c r="N167" s="77">
        <v>1.28</v>
      </c>
      <c r="O167" s="79" t="s">
        <v>66</v>
      </c>
      <c r="P167" s="74">
        <f t="shared" si="18"/>
        <v>1.28</v>
      </c>
    </row>
    <row r="168" spans="2:16">
      <c r="B168" s="89">
        <v>35</v>
      </c>
      <c r="C168" s="79" t="s">
        <v>65</v>
      </c>
      <c r="D168" s="74">
        <f t="shared" si="12"/>
        <v>5</v>
      </c>
      <c r="E168" s="91">
        <v>1.2130000000000001</v>
      </c>
      <c r="F168" s="92">
        <v>6.3119999999999995E-4</v>
      </c>
      <c r="G168" s="88">
        <f t="shared" si="15"/>
        <v>1.2136312</v>
      </c>
      <c r="H168" s="77">
        <v>123.3</v>
      </c>
      <c r="I168" s="79" t="s">
        <v>66</v>
      </c>
      <c r="J168" s="76">
        <f t="shared" si="10"/>
        <v>123.3</v>
      </c>
      <c r="K168" s="77">
        <v>4.59</v>
      </c>
      <c r="L168" s="79" t="s">
        <v>66</v>
      </c>
      <c r="M168" s="76">
        <f t="shared" si="17"/>
        <v>4.59</v>
      </c>
      <c r="N168" s="77">
        <v>1.41</v>
      </c>
      <c r="O168" s="79" t="s">
        <v>66</v>
      </c>
      <c r="P168" s="74">
        <f t="shared" si="18"/>
        <v>1.41</v>
      </c>
    </row>
    <row r="169" spans="2:16">
      <c r="B169" s="89">
        <v>37.5</v>
      </c>
      <c r="C169" s="79" t="s">
        <v>65</v>
      </c>
      <c r="D169" s="74">
        <f t="shared" si="12"/>
        <v>5.3571428571428568</v>
      </c>
      <c r="E169" s="91">
        <v>1.147</v>
      </c>
      <c r="F169" s="92">
        <v>5.9349999999999995E-4</v>
      </c>
      <c r="G169" s="88">
        <f t="shared" si="15"/>
        <v>1.1475934999999999</v>
      </c>
      <c r="H169" s="77">
        <v>138.22</v>
      </c>
      <c r="I169" s="79" t="s">
        <v>66</v>
      </c>
      <c r="J169" s="76">
        <f t="shared" si="10"/>
        <v>138.22</v>
      </c>
      <c r="K169" s="77">
        <v>5.0599999999999996</v>
      </c>
      <c r="L169" s="79" t="s">
        <v>66</v>
      </c>
      <c r="M169" s="76">
        <f t="shared" si="17"/>
        <v>5.0599999999999996</v>
      </c>
      <c r="N169" s="77">
        <v>1.56</v>
      </c>
      <c r="O169" s="79" t="s">
        <v>66</v>
      </c>
      <c r="P169" s="74">
        <f t="shared" ref="P169:P171" si="19">N169</f>
        <v>1.56</v>
      </c>
    </row>
    <row r="170" spans="2:16">
      <c r="B170" s="89">
        <v>40</v>
      </c>
      <c r="C170" s="79" t="s">
        <v>65</v>
      </c>
      <c r="D170" s="74">
        <f t="shared" si="12"/>
        <v>5.7142857142857144</v>
      </c>
      <c r="E170" s="91">
        <v>1.0880000000000001</v>
      </c>
      <c r="F170" s="92">
        <v>5.6030000000000001E-4</v>
      </c>
      <c r="G170" s="88">
        <f t="shared" si="15"/>
        <v>1.0885603000000001</v>
      </c>
      <c r="H170" s="77">
        <v>153.97</v>
      </c>
      <c r="I170" s="79" t="s">
        <v>66</v>
      </c>
      <c r="J170" s="76">
        <f t="shared" si="10"/>
        <v>153.97</v>
      </c>
      <c r="K170" s="77">
        <v>5.54</v>
      </c>
      <c r="L170" s="79" t="s">
        <v>66</v>
      </c>
      <c r="M170" s="76">
        <f t="shared" si="17"/>
        <v>5.54</v>
      </c>
      <c r="N170" s="77">
        <v>1.71</v>
      </c>
      <c r="O170" s="79" t="s">
        <v>66</v>
      </c>
      <c r="P170" s="74">
        <f t="shared" si="19"/>
        <v>1.71</v>
      </c>
    </row>
    <row r="171" spans="2:16">
      <c r="B171" s="89">
        <v>45</v>
      </c>
      <c r="C171" s="79" t="s">
        <v>65</v>
      </c>
      <c r="D171" s="74">
        <f t="shared" si="12"/>
        <v>6.4285714285714288</v>
      </c>
      <c r="E171" s="91">
        <v>0.98599999999999999</v>
      </c>
      <c r="F171" s="92">
        <v>5.042E-4</v>
      </c>
      <c r="G171" s="88">
        <f t="shared" si="15"/>
        <v>0.98650419999999994</v>
      </c>
      <c r="H171" s="77">
        <v>187.97</v>
      </c>
      <c r="I171" s="79" t="s">
        <v>66</v>
      </c>
      <c r="J171" s="76">
        <f t="shared" si="10"/>
        <v>187.97</v>
      </c>
      <c r="K171" s="77">
        <v>7.36</v>
      </c>
      <c r="L171" s="79" t="s">
        <v>66</v>
      </c>
      <c r="M171" s="76">
        <f t="shared" si="17"/>
        <v>7.36</v>
      </c>
      <c r="N171" s="77">
        <v>2.04</v>
      </c>
      <c r="O171" s="79" t="s">
        <v>66</v>
      </c>
      <c r="P171" s="74">
        <f t="shared" si="19"/>
        <v>2.04</v>
      </c>
    </row>
    <row r="172" spans="2:16">
      <c r="B172" s="89">
        <v>50</v>
      </c>
      <c r="C172" s="79" t="s">
        <v>65</v>
      </c>
      <c r="D172" s="74">
        <f t="shared" si="12"/>
        <v>7.1428571428571432</v>
      </c>
      <c r="E172" s="91">
        <v>0.90169999999999995</v>
      </c>
      <c r="F172" s="92">
        <v>4.5879999999999998E-4</v>
      </c>
      <c r="G172" s="88">
        <f t="shared" si="15"/>
        <v>0.90215879999999993</v>
      </c>
      <c r="H172" s="77">
        <v>225.31</v>
      </c>
      <c r="I172" s="79" t="s">
        <v>66</v>
      </c>
      <c r="J172" s="76">
        <f t="shared" ref="J172:J180" si="20">H172</f>
        <v>225.31</v>
      </c>
      <c r="K172" s="77">
        <v>9.08</v>
      </c>
      <c r="L172" s="79" t="s">
        <v>66</v>
      </c>
      <c r="M172" s="76">
        <f t="shared" si="17"/>
        <v>9.08</v>
      </c>
      <c r="N172" s="77">
        <v>2.4</v>
      </c>
      <c r="O172" s="79" t="s">
        <v>66</v>
      </c>
      <c r="P172" s="74">
        <f t="shared" ref="P172:P175" si="21">N172</f>
        <v>2.4</v>
      </c>
    </row>
    <row r="173" spans="2:16">
      <c r="B173" s="89">
        <v>55</v>
      </c>
      <c r="C173" s="79" t="s">
        <v>65</v>
      </c>
      <c r="D173" s="74">
        <f t="shared" si="12"/>
        <v>7.8571428571428568</v>
      </c>
      <c r="E173" s="91">
        <v>0.83089999999999997</v>
      </c>
      <c r="F173" s="92">
        <v>4.2119999999999999E-4</v>
      </c>
      <c r="G173" s="88">
        <f t="shared" si="15"/>
        <v>0.83132119999999998</v>
      </c>
      <c r="H173" s="77">
        <v>265.98</v>
      </c>
      <c r="I173" s="79" t="s">
        <v>66</v>
      </c>
      <c r="J173" s="76">
        <f t="shared" si="20"/>
        <v>265.98</v>
      </c>
      <c r="K173" s="77">
        <v>10.77</v>
      </c>
      <c r="L173" s="79" t="s">
        <v>66</v>
      </c>
      <c r="M173" s="76">
        <f t="shared" si="17"/>
        <v>10.77</v>
      </c>
      <c r="N173" s="77">
        <v>2.8</v>
      </c>
      <c r="O173" s="79" t="s">
        <v>66</v>
      </c>
      <c r="P173" s="74">
        <f t="shared" si="21"/>
        <v>2.8</v>
      </c>
    </row>
    <row r="174" spans="2:16">
      <c r="B174" s="89">
        <v>60</v>
      </c>
      <c r="C174" s="79" t="s">
        <v>65</v>
      </c>
      <c r="D174" s="74">
        <f t="shared" si="12"/>
        <v>8.5714285714285712</v>
      </c>
      <c r="E174" s="91">
        <v>0.77070000000000005</v>
      </c>
      <c r="F174" s="92">
        <v>3.8959999999999998E-4</v>
      </c>
      <c r="G174" s="88">
        <f t="shared" si="15"/>
        <v>0.77108960000000004</v>
      </c>
      <c r="H174" s="77">
        <v>309.97000000000003</v>
      </c>
      <c r="I174" s="79" t="s">
        <v>66</v>
      </c>
      <c r="J174" s="76">
        <f t="shared" si="20"/>
        <v>309.97000000000003</v>
      </c>
      <c r="K174" s="77">
        <v>12.47</v>
      </c>
      <c r="L174" s="79" t="s">
        <v>66</v>
      </c>
      <c r="M174" s="76">
        <f t="shared" si="17"/>
        <v>12.47</v>
      </c>
      <c r="N174" s="77">
        <v>3.22</v>
      </c>
      <c r="O174" s="79" t="s">
        <v>66</v>
      </c>
      <c r="P174" s="74">
        <f t="shared" si="21"/>
        <v>3.22</v>
      </c>
    </row>
    <row r="175" spans="2:16">
      <c r="B175" s="89">
        <v>65</v>
      </c>
      <c r="C175" s="79" t="s">
        <v>65</v>
      </c>
      <c r="D175" s="74">
        <f t="shared" si="12"/>
        <v>9.2857142857142865</v>
      </c>
      <c r="E175" s="91">
        <v>0.71899999999999997</v>
      </c>
      <c r="F175" s="92">
        <v>3.6249999999999998E-4</v>
      </c>
      <c r="G175" s="88">
        <f t="shared" si="15"/>
        <v>0.71936250000000002</v>
      </c>
      <c r="H175" s="77">
        <v>357.26</v>
      </c>
      <c r="I175" s="79" t="s">
        <v>66</v>
      </c>
      <c r="J175" s="76">
        <f t="shared" si="20"/>
        <v>357.26</v>
      </c>
      <c r="K175" s="77">
        <v>14.18</v>
      </c>
      <c r="L175" s="79" t="s">
        <v>66</v>
      </c>
      <c r="M175" s="76">
        <f t="shared" si="17"/>
        <v>14.18</v>
      </c>
      <c r="N175" s="77">
        <v>3.68</v>
      </c>
      <c r="O175" s="79" t="s">
        <v>66</v>
      </c>
      <c r="P175" s="74">
        <f t="shared" si="21"/>
        <v>3.68</v>
      </c>
    </row>
    <row r="176" spans="2:16">
      <c r="B176" s="89">
        <v>70</v>
      </c>
      <c r="C176" s="79" t="s">
        <v>65</v>
      </c>
      <c r="D176" s="74">
        <f t="shared" si="12"/>
        <v>10</v>
      </c>
      <c r="E176" s="91">
        <v>0.67420000000000002</v>
      </c>
      <c r="F176" s="92">
        <v>3.392E-4</v>
      </c>
      <c r="G176" s="88">
        <f t="shared" si="15"/>
        <v>0.67453920000000001</v>
      </c>
      <c r="H176" s="77">
        <v>407.82</v>
      </c>
      <c r="I176" s="79" t="s">
        <v>66</v>
      </c>
      <c r="J176" s="76">
        <f t="shared" si="20"/>
        <v>407.82</v>
      </c>
      <c r="K176" s="77">
        <v>15.91</v>
      </c>
      <c r="L176" s="79" t="s">
        <v>66</v>
      </c>
      <c r="M176" s="76">
        <f t="shared" si="17"/>
        <v>15.91</v>
      </c>
      <c r="N176" s="77">
        <v>4.17</v>
      </c>
      <c r="O176" s="79" t="s">
        <v>66</v>
      </c>
      <c r="P176" s="76">
        <f t="shared" ref="P176:P211" si="22">N176</f>
        <v>4.17</v>
      </c>
    </row>
    <row r="177" spans="1:16">
      <c r="A177" s="4"/>
      <c r="B177" s="89">
        <v>80</v>
      </c>
      <c r="C177" s="79" t="s">
        <v>65</v>
      </c>
      <c r="D177" s="74">
        <f t="shared" si="12"/>
        <v>11.428571428571429</v>
      </c>
      <c r="E177" s="91">
        <v>0.60070000000000001</v>
      </c>
      <c r="F177" s="92">
        <v>3.0069999999999999E-4</v>
      </c>
      <c r="G177" s="88">
        <f t="shared" si="15"/>
        <v>0.60100070000000005</v>
      </c>
      <c r="H177" s="77">
        <v>518.47</v>
      </c>
      <c r="I177" s="79" t="s">
        <v>66</v>
      </c>
      <c r="J177" s="76">
        <f t="shared" si="20"/>
        <v>518.47</v>
      </c>
      <c r="K177" s="77">
        <v>22.37</v>
      </c>
      <c r="L177" s="79" t="s">
        <v>66</v>
      </c>
      <c r="M177" s="76">
        <f t="shared" si="17"/>
        <v>22.37</v>
      </c>
      <c r="N177" s="77">
        <v>5.24</v>
      </c>
      <c r="O177" s="79" t="s">
        <v>66</v>
      </c>
      <c r="P177" s="76">
        <f t="shared" si="22"/>
        <v>5.24</v>
      </c>
    </row>
    <row r="178" spans="1:16">
      <c r="B178" s="77">
        <v>90</v>
      </c>
      <c r="C178" s="79" t="s">
        <v>65</v>
      </c>
      <c r="D178" s="74">
        <f t="shared" si="12"/>
        <v>12.857142857142858</v>
      </c>
      <c r="E178" s="91">
        <v>0.54310000000000003</v>
      </c>
      <c r="F178" s="92">
        <v>2.7040000000000001E-4</v>
      </c>
      <c r="G178" s="88">
        <f t="shared" si="15"/>
        <v>0.54337040000000003</v>
      </c>
      <c r="H178" s="77">
        <v>641.74</v>
      </c>
      <c r="I178" s="79" t="s">
        <v>66</v>
      </c>
      <c r="J178" s="76">
        <f t="shared" si="20"/>
        <v>641.74</v>
      </c>
      <c r="K178" s="77">
        <v>28.43</v>
      </c>
      <c r="L178" s="79" t="s">
        <v>66</v>
      </c>
      <c r="M178" s="76">
        <f t="shared" si="17"/>
        <v>28.43</v>
      </c>
      <c r="N178" s="77">
        <v>6.43</v>
      </c>
      <c r="O178" s="79" t="s">
        <v>66</v>
      </c>
      <c r="P178" s="76">
        <f t="shared" si="22"/>
        <v>6.43</v>
      </c>
    </row>
    <row r="179" spans="1:16">
      <c r="B179" s="89">
        <v>100</v>
      </c>
      <c r="C179" s="90" t="s">
        <v>65</v>
      </c>
      <c r="D179" s="74">
        <f t="shared" si="12"/>
        <v>14.285714285714286</v>
      </c>
      <c r="E179" s="91">
        <v>0.497</v>
      </c>
      <c r="F179" s="92">
        <v>2.4590000000000001E-4</v>
      </c>
      <c r="G179" s="88">
        <f t="shared" si="15"/>
        <v>0.49724590000000002</v>
      </c>
      <c r="H179" s="77">
        <v>777.26</v>
      </c>
      <c r="I179" s="79" t="s">
        <v>66</v>
      </c>
      <c r="J179" s="76">
        <f t="shared" si="20"/>
        <v>777.26</v>
      </c>
      <c r="K179" s="77">
        <v>34.35</v>
      </c>
      <c r="L179" s="79" t="s">
        <v>66</v>
      </c>
      <c r="M179" s="76">
        <f t="shared" si="17"/>
        <v>34.35</v>
      </c>
      <c r="N179" s="77">
        <v>7.74</v>
      </c>
      <c r="O179" s="79" t="s">
        <v>66</v>
      </c>
      <c r="P179" s="76">
        <f t="shared" si="22"/>
        <v>7.74</v>
      </c>
    </row>
    <row r="180" spans="1:16">
      <c r="B180" s="89">
        <v>110</v>
      </c>
      <c r="C180" s="90" t="s">
        <v>65</v>
      </c>
      <c r="D180" s="74">
        <f t="shared" si="12"/>
        <v>15.714285714285714</v>
      </c>
      <c r="E180" s="91">
        <v>0.45929999999999999</v>
      </c>
      <c r="F180" s="92">
        <v>2.2560000000000001E-4</v>
      </c>
      <c r="G180" s="88">
        <f t="shared" si="15"/>
        <v>0.45952559999999998</v>
      </c>
      <c r="H180" s="77">
        <v>924.63</v>
      </c>
      <c r="I180" s="79" t="s">
        <v>66</v>
      </c>
      <c r="J180" s="76">
        <f t="shared" si="20"/>
        <v>924.63</v>
      </c>
      <c r="K180" s="77">
        <v>40.26</v>
      </c>
      <c r="L180" s="79" t="s">
        <v>66</v>
      </c>
      <c r="M180" s="76">
        <f t="shared" si="17"/>
        <v>40.26</v>
      </c>
      <c r="N180" s="77">
        <v>9.16</v>
      </c>
      <c r="O180" s="79" t="s">
        <v>66</v>
      </c>
      <c r="P180" s="76">
        <f t="shared" si="22"/>
        <v>9.16</v>
      </c>
    </row>
    <row r="181" spans="1:16">
      <c r="B181" s="89">
        <v>120</v>
      </c>
      <c r="C181" s="90" t="s">
        <v>65</v>
      </c>
      <c r="D181" s="74">
        <f t="shared" si="12"/>
        <v>17.142857142857142</v>
      </c>
      <c r="E181" s="91">
        <v>0.4279</v>
      </c>
      <c r="F181" s="92">
        <v>2.085E-4</v>
      </c>
      <c r="G181" s="88">
        <f t="shared" si="15"/>
        <v>0.4281085</v>
      </c>
      <c r="H181" s="77">
        <v>1.08</v>
      </c>
      <c r="I181" s="78" t="s">
        <v>12</v>
      </c>
      <c r="J181" s="76">
        <f t="shared" ref="J178:J184" si="23">H181*1000</f>
        <v>1080</v>
      </c>
      <c r="K181" s="77">
        <v>46.18</v>
      </c>
      <c r="L181" s="79" t="s">
        <v>66</v>
      </c>
      <c r="M181" s="76">
        <f t="shared" si="17"/>
        <v>46.18</v>
      </c>
      <c r="N181" s="77">
        <v>10.69</v>
      </c>
      <c r="O181" s="79" t="s">
        <v>66</v>
      </c>
      <c r="P181" s="76">
        <f t="shared" si="22"/>
        <v>10.69</v>
      </c>
    </row>
    <row r="182" spans="1:16">
      <c r="B182" s="89">
        <v>130</v>
      </c>
      <c r="C182" s="90" t="s">
        <v>65</v>
      </c>
      <c r="D182" s="74">
        <f t="shared" si="12"/>
        <v>18.571428571428573</v>
      </c>
      <c r="E182" s="91">
        <v>0.4012</v>
      </c>
      <c r="F182" s="92">
        <v>1.939E-4</v>
      </c>
      <c r="G182" s="88">
        <f t="shared" si="15"/>
        <v>0.40139390000000003</v>
      </c>
      <c r="H182" s="77">
        <v>1.25</v>
      </c>
      <c r="I182" s="79" t="s">
        <v>12</v>
      </c>
      <c r="J182" s="76">
        <f t="shared" si="23"/>
        <v>1250</v>
      </c>
      <c r="K182" s="77">
        <v>52.14</v>
      </c>
      <c r="L182" s="79" t="s">
        <v>66</v>
      </c>
      <c r="M182" s="76">
        <f t="shared" si="17"/>
        <v>52.14</v>
      </c>
      <c r="N182" s="77">
        <v>12.33</v>
      </c>
      <c r="O182" s="79" t="s">
        <v>66</v>
      </c>
      <c r="P182" s="76">
        <f t="shared" si="22"/>
        <v>12.33</v>
      </c>
    </row>
    <row r="183" spans="1:16">
      <c r="B183" s="89">
        <v>140</v>
      </c>
      <c r="C183" s="90" t="s">
        <v>65</v>
      </c>
      <c r="D183" s="74">
        <f t="shared" si="12"/>
        <v>20</v>
      </c>
      <c r="E183" s="91">
        <v>0.37819999999999998</v>
      </c>
      <c r="F183" s="92">
        <v>1.8129999999999999E-4</v>
      </c>
      <c r="G183" s="88">
        <f t="shared" si="15"/>
        <v>0.37838129999999998</v>
      </c>
      <c r="H183" s="77">
        <v>1.43</v>
      </c>
      <c r="I183" s="79" t="s">
        <v>12</v>
      </c>
      <c r="J183" s="76">
        <f t="shared" si="23"/>
        <v>1430</v>
      </c>
      <c r="K183" s="77">
        <v>58.16</v>
      </c>
      <c r="L183" s="79" t="s">
        <v>66</v>
      </c>
      <c r="M183" s="76">
        <f t="shared" si="17"/>
        <v>58.16</v>
      </c>
      <c r="N183" s="77">
        <v>14.06</v>
      </c>
      <c r="O183" s="79" t="s">
        <v>66</v>
      </c>
      <c r="P183" s="76">
        <f t="shared" si="22"/>
        <v>14.06</v>
      </c>
    </row>
    <row r="184" spans="1:16">
      <c r="B184" s="89">
        <v>150</v>
      </c>
      <c r="C184" s="90" t="s">
        <v>65</v>
      </c>
      <c r="D184" s="74">
        <f t="shared" si="12"/>
        <v>21.428571428571427</v>
      </c>
      <c r="E184" s="91">
        <v>0.35809999999999997</v>
      </c>
      <c r="F184" s="92">
        <v>1.7029999999999999E-4</v>
      </c>
      <c r="G184" s="88">
        <f t="shared" si="15"/>
        <v>0.35827029999999999</v>
      </c>
      <c r="H184" s="77">
        <v>1.63</v>
      </c>
      <c r="I184" s="79" t="s">
        <v>12</v>
      </c>
      <c r="J184" s="76">
        <f t="shared" si="23"/>
        <v>1630</v>
      </c>
      <c r="K184" s="77">
        <v>64.25</v>
      </c>
      <c r="L184" s="79" t="s">
        <v>66</v>
      </c>
      <c r="M184" s="76">
        <f t="shared" si="17"/>
        <v>64.25</v>
      </c>
      <c r="N184" s="77">
        <v>15.89</v>
      </c>
      <c r="O184" s="79" t="s">
        <v>66</v>
      </c>
      <c r="P184" s="76">
        <f t="shared" si="22"/>
        <v>15.89</v>
      </c>
    </row>
    <row r="185" spans="1:16">
      <c r="B185" s="89">
        <v>160</v>
      </c>
      <c r="C185" s="90" t="s">
        <v>65</v>
      </c>
      <c r="D185" s="74">
        <f t="shared" si="12"/>
        <v>22.857142857142858</v>
      </c>
      <c r="E185" s="91">
        <v>0.3402</v>
      </c>
      <c r="F185" s="92">
        <v>1.607E-4</v>
      </c>
      <c r="G185" s="88">
        <f t="shared" si="15"/>
        <v>0.34036070000000002</v>
      </c>
      <c r="H185" s="77">
        <v>1.83</v>
      </c>
      <c r="I185" s="79" t="s">
        <v>12</v>
      </c>
      <c r="J185" s="76">
        <f t="shared" ref="J185:J190" si="24">H185*1000</f>
        <v>1830</v>
      </c>
      <c r="K185" s="77">
        <v>70.400000000000006</v>
      </c>
      <c r="L185" s="79" t="s">
        <v>66</v>
      </c>
      <c r="M185" s="76">
        <f t="shared" si="17"/>
        <v>70.400000000000006</v>
      </c>
      <c r="N185" s="77">
        <v>17.82</v>
      </c>
      <c r="O185" s="79" t="s">
        <v>66</v>
      </c>
      <c r="P185" s="76">
        <f t="shared" si="22"/>
        <v>17.82</v>
      </c>
    </row>
    <row r="186" spans="1:16">
      <c r="B186" s="89">
        <v>170</v>
      </c>
      <c r="C186" s="90" t="s">
        <v>65</v>
      </c>
      <c r="D186" s="74">
        <f t="shared" si="12"/>
        <v>24.285714285714285</v>
      </c>
      <c r="E186" s="91">
        <v>0.3241</v>
      </c>
      <c r="F186" s="92">
        <v>1.5210000000000001E-4</v>
      </c>
      <c r="G186" s="88">
        <f t="shared" si="15"/>
        <v>0.32425209999999999</v>
      </c>
      <c r="H186" s="77">
        <v>2.04</v>
      </c>
      <c r="I186" s="79" t="s">
        <v>12</v>
      </c>
      <c r="J186" s="76">
        <f t="shared" si="24"/>
        <v>2040</v>
      </c>
      <c r="K186" s="77">
        <v>76.63</v>
      </c>
      <c r="L186" s="79" t="s">
        <v>66</v>
      </c>
      <c r="M186" s="76">
        <f t="shared" si="17"/>
        <v>76.63</v>
      </c>
      <c r="N186" s="77">
        <v>19.84</v>
      </c>
      <c r="O186" s="79" t="s">
        <v>66</v>
      </c>
      <c r="P186" s="76">
        <f t="shared" si="22"/>
        <v>19.84</v>
      </c>
    </row>
    <row r="187" spans="1:16">
      <c r="B187" s="89">
        <v>180</v>
      </c>
      <c r="C187" s="90" t="s">
        <v>65</v>
      </c>
      <c r="D187" s="74">
        <f t="shared" si="12"/>
        <v>25.714285714285715</v>
      </c>
      <c r="E187" s="91">
        <v>0.30930000000000002</v>
      </c>
      <c r="F187" s="92">
        <v>1.4440000000000001E-4</v>
      </c>
      <c r="G187" s="88">
        <f t="shared" si="15"/>
        <v>0.30944440000000001</v>
      </c>
      <c r="H187" s="77">
        <v>2.2599999999999998</v>
      </c>
      <c r="I187" s="79" t="s">
        <v>12</v>
      </c>
      <c r="J187" s="76">
        <f t="shared" si="24"/>
        <v>2260</v>
      </c>
      <c r="K187" s="77">
        <v>82.96</v>
      </c>
      <c r="L187" s="79" t="s">
        <v>66</v>
      </c>
      <c r="M187" s="76">
        <f t="shared" si="17"/>
        <v>82.96</v>
      </c>
      <c r="N187" s="77">
        <v>21.95</v>
      </c>
      <c r="O187" s="79" t="s">
        <v>66</v>
      </c>
      <c r="P187" s="76">
        <f t="shared" si="22"/>
        <v>21.95</v>
      </c>
    </row>
    <row r="188" spans="1:16">
      <c r="B188" s="89">
        <v>200</v>
      </c>
      <c r="C188" s="90" t="s">
        <v>65</v>
      </c>
      <c r="D188" s="74">
        <f t="shared" si="12"/>
        <v>28.571428571428573</v>
      </c>
      <c r="E188" s="91">
        <v>0.2828</v>
      </c>
      <c r="F188" s="92">
        <v>1.3119999999999999E-4</v>
      </c>
      <c r="G188" s="88">
        <f t="shared" si="15"/>
        <v>0.28293119999999999</v>
      </c>
      <c r="H188" s="77">
        <v>2.74</v>
      </c>
      <c r="I188" s="79" t="s">
        <v>12</v>
      </c>
      <c r="J188" s="80">
        <f t="shared" si="24"/>
        <v>2740</v>
      </c>
      <c r="K188" s="77">
        <v>107.08</v>
      </c>
      <c r="L188" s="79" t="s">
        <v>66</v>
      </c>
      <c r="M188" s="76">
        <f t="shared" si="17"/>
        <v>107.08</v>
      </c>
      <c r="N188" s="77">
        <v>26.47</v>
      </c>
      <c r="O188" s="79" t="s">
        <v>66</v>
      </c>
      <c r="P188" s="76">
        <f t="shared" si="22"/>
        <v>26.47</v>
      </c>
    </row>
    <row r="189" spans="1:16">
      <c r="B189" s="89">
        <v>225</v>
      </c>
      <c r="C189" s="90" t="s">
        <v>65</v>
      </c>
      <c r="D189" s="74">
        <f t="shared" si="12"/>
        <v>32.142857142857146</v>
      </c>
      <c r="E189" s="91">
        <v>0.25580000000000003</v>
      </c>
      <c r="F189" s="92">
        <v>1.178E-4</v>
      </c>
      <c r="G189" s="88">
        <f t="shared" si="15"/>
        <v>0.25591780000000003</v>
      </c>
      <c r="H189" s="77">
        <v>3.39</v>
      </c>
      <c r="I189" s="79" t="s">
        <v>12</v>
      </c>
      <c r="J189" s="80">
        <f t="shared" si="24"/>
        <v>3390</v>
      </c>
      <c r="K189" s="77">
        <v>141.85</v>
      </c>
      <c r="L189" s="79" t="s">
        <v>66</v>
      </c>
      <c r="M189" s="76">
        <f t="shared" si="17"/>
        <v>141.85</v>
      </c>
      <c r="N189" s="77">
        <v>32.64</v>
      </c>
      <c r="O189" s="79" t="s">
        <v>66</v>
      </c>
      <c r="P189" s="76">
        <f t="shared" si="22"/>
        <v>32.64</v>
      </c>
    </row>
    <row r="190" spans="1:16">
      <c r="B190" s="89">
        <v>250</v>
      </c>
      <c r="C190" s="90" t="s">
        <v>65</v>
      </c>
      <c r="D190" s="74">
        <f t="shared" si="12"/>
        <v>35.714285714285715</v>
      </c>
      <c r="E190" s="91">
        <v>0.2346</v>
      </c>
      <c r="F190" s="92">
        <v>1.071E-4</v>
      </c>
      <c r="G190" s="88">
        <f t="shared" si="15"/>
        <v>0.2347071</v>
      </c>
      <c r="H190" s="77">
        <v>4.1100000000000003</v>
      </c>
      <c r="I190" s="79" t="s">
        <v>12</v>
      </c>
      <c r="J190" s="80">
        <f t="shared" si="24"/>
        <v>4110</v>
      </c>
      <c r="K190" s="77">
        <v>174.82</v>
      </c>
      <c r="L190" s="79" t="s">
        <v>66</v>
      </c>
      <c r="M190" s="76">
        <f t="shared" si="17"/>
        <v>174.82</v>
      </c>
      <c r="N190" s="77">
        <v>39.4</v>
      </c>
      <c r="O190" s="79" t="s">
        <v>66</v>
      </c>
      <c r="P190" s="76">
        <f t="shared" si="22"/>
        <v>39.4</v>
      </c>
    </row>
    <row r="191" spans="1:16">
      <c r="B191" s="89">
        <v>275</v>
      </c>
      <c r="C191" s="90" t="s">
        <v>65</v>
      </c>
      <c r="D191" s="74">
        <f t="shared" ref="D191:D204" si="25">B191/$C$5</f>
        <v>39.285714285714285</v>
      </c>
      <c r="E191" s="91">
        <v>0.217</v>
      </c>
      <c r="F191" s="92">
        <v>9.815E-5</v>
      </c>
      <c r="G191" s="88">
        <f t="shared" si="15"/>
        <v>0.21709814999999999</v>
      </c>
      <c r="H191" s="77">
        <v>4.8899999999999997</v>
      </c>
      <c r="I191" s="79" t="s">
        <v>12</v>
      </c>
      <c r="J191" s="80">
        <f t="shared" ref="J191:J226" si="26">H191*1000</f>
        <v>4890</v>
      </c>
      <c r="K191" s="77">
        <v>207.07</v>
      </c>
      <c r="L191" s="79" t="s">
        <v>66</v>
      </c>
      <c r="M191" s="76">
        <f t="shared" si="17"/>
        <v>207.07</v>
      </c>
      <c r="N191" s="77">
        <v>46.71</v>
      </c>
      <c r="O191" s="79" t="s">
        <v>66</v>
      </c>
      <c r="P191" s="76">
        <f t="shared" si="22"/>
        <v>46.71</v>
      </c>
    </row>
    <row r="192" spans="1:16">
      <c r="B192" s="89">
        <v>300</v>
      </c>
      <c r="C192" s="90" t="s">
        <v>65</v>
      </c>
      <c r="D192" s="74">
        <f t="shared" si="25"/>
        <v>42.857142857142854</v>
      </c>
      <c r="E192" s="91">
        <v>0.20219999999999999</v>
      </c>
      <c r="F192" s="92">
        <v>9.0660000000000003E-5</v>
      </c>
      <c r="G192" s="88">
        <f t="shared" si="15"/>
        <v>0.20229065999999998</v>
      </c>
      <c r="H192" s="77">
        <v>5.73</v>
      </c>
      <c r="I192" s="79" t="s">
        <v>12</v>
      </c>
      <c r="J192" s="80">
        <f t="shared" si="26"/>
        <v>5730</v>
      </c>
      <c r="K192" s="77">
        <v>239.12</v>
      </c>
      <c r="L192" s="79" t="s">
        <v>66</v>
      </c>
      <c r="M192" s="76">
        <f t="shared" si="17"/>
        <v>239.12</v>
      </c>
      <c r="N192" s="77">
        <v>54.55</v>
      </c>
      <c r="O192" s="79" t="s">
        <v>66</v>
      </c>
      <c r="P192" s="76">
        <f t="shared" si="22"/>
        <v>54.55</v>
      </c>
    </row>
    <row r="193" spans="2:16">
      <c r="B193" s="89">
        <v>325</v>
      </c>
      <c r="C193" s="90" t="s">
        <v>65</v>
      </c>
      <c r="D193" s="74">
        <f t="shared" si="25"/>
        <v>46.428571428571431</v>
      </c>
      <c r="E193" s="91">
        <v>0.1895</v>
      </c>
      <c r="F193" s="92">
        <v>8.4270000000000005E-5</v>
      </c>
      <c r="G193" s="88">
        <f t="shared" si="15"/>
        <v>0.18958427</v>
      </c>
      <c r="H193" s="77">
        <v>6.63</v>
      </c>
      <c r="I193" s="79" t="s">
        <v>12</v>
      </c>
      <c r="J193" s="80">
        <f t="shared" si="26"/>
        <v>6630</v>
      </c>
      <c r="K193" s="77">
        <v>271.23</v>
      </c>
      <c r="L193" s="79" t="s">
        <v>66</v>
      </c>
      <c r="M193" s="76">
        <f t="shared" si="17"/>
        <v>271.23</v>
      </c>
      <c r="N193" s="77">
        <v>62.92</v>
      </c>
      <c r="O193" s="79" t="s">
        <v>66</v>
      </c>
      <c r="P193" s="76">
        <f t="shared" si="22"/>
        <v>62.92</v>
      </c>
    </row>
    <row r="194" spans="2:16">
      <c r="B194" s="89">
        <v>350</v>
      </c>
      <c r="C194" s="90" t="s">
        <v>65</v>
      </c>
      <c r="D194" s="74">
        <f t="shared" si="25"/>
        <v>50</v>
      </c>
      <c r="E194" s="91">
        <v>0.17849999999999999</v>
      </c>
      <c r="F194" s="92">
        <v>7.8750000000000003E-5</v>
      </c>
      <c r="G194" s="88">
        <f t="shared" si="15"/>
        <v>0.17857874999999998</v>
      </c>
      <c r="H194" s="77">
        <v>7.59</v>
      </c>
      <c r="I194" s="79" t="s">
        <v>12</v>
      </c>
      <c r="J194" s="80">
        <f t="shared" si="26"/>
        <v>7590</v>
      </c>
      <c r="K194" s="77">
        <v>303.55</v>
      </c>
      <c r="L194" s="79" t="s">
        <v>66</v>
      </c>
      <c r="M194" s="76">
        <f t="shared" si="17"/>
        <v>303.55</v>
      </c>
      <c r="N194" s="77">
        <v>71.8</v>
      </c>
      <c r="O194" s="79" t="s">
        <v>66</v>
      </c>
      <c r="P194" s="76">
        <f t="shared" si="22"/>
        <v>71.8</v>
      </c>
    </row>
    <row r="195" spans="2:16">
      <c r="B195" s="89">
        <v>375</v>
      </c>
      <c r="C195" s="90" t="s">
        <v>65</v>
      </c>
      <c r="D195" s="74">
        <f t="shared" si="25"/>
        <v>53.571428571428569</v>
      </c>
      <c r="E195" s="91">
        <v>0.16889999999999999</v>
      </c>
      <c r="F195" s="92">
        <v>7.394E-5</v>
      </c>
      <c r="G195" s="88">
        <f t="shared" si="15"/>
        <v>0.16897393999999999</v>
      </c>
      <c r="H195" s="77">
        <v>8.6</v>
      </c>
      <c r="I195" s="79" t="s">
        <v>12</v>
      </c>
      <c r="J195" s="80">
        <f t="shared" si="26"/>
        <v>8600</v>
      </c>
      <c r="K195" s="77">
        <v>336.17</v>
      </c>
      <c r="L195" s="79" t="s">
        <v>66</v>
      </c>
      <c r="M195" s="76">
        <f t="shared" si="17"/>
        <v>336.17</v>
      </c>
      <c r="N195" s="77">
        <v>81.180000000000007</v>
      </c>
      <c r="O195" s="79" t="s">
        <v>66</v>
      </c>
      <c r="P195" s="76">
        <f t="shared" si="22"/>
        <v>81.180000000000007</v>
      </c>
    </row>
    <row r="196" spans="2:16">
      <c r="B196" s="89">
        <v>400</v>
      </c>
      <c r="C196" s="90" t="s">
        <v>65</v>
      </c>
      <c r="D196" s="74">
        <f t="shared" si="25"/>
        <v>57.142857142857146</v>
      </c>
      <c r="E196" s="91">
        <v>0.16039999999999999</v>
      </c>
      <c r="F196" s="92">
        <v>6.97E-5</v>
      </c>
      <c r="G196" s="88">
        <f t="shared" si="15"/>
        <v>0.16046969999999999</v>
      </c>
      <c r="H196" s="77">
        <v>9.67</v>
      </c>
      <c r="I196" s="79" t="s">
        <v>12</v>
      </c>
      <c r="J196" s="80">
        <f t="shared" si="26"/>
        <v>9670</v>
      </c>
      <c r="K196" s="77">
        <v>369.11</v>
      </c>
      <c r="L196" s="79" t="s">
        <v>66</v>
      </c>
      <c r="M196" s="76">
        <f t="shared" si="17"/>
        <v>369.11</v>
      </c>
      <c r="N196" s="77">
        <v>91.04</v>
      </c>
      <c r="O196" s="79" t="s">
        <v>66</v>
      </c>
      <c r="P196" s="76">
        <f t="shared" si="22"/>
        <v>91.04</v>
      </c>
    </row>
    <row r="197" spans="2:16">
      <c r="B197" s="89">
        <v>450</v>
      </c>
      <c r="C197" s="90" t="s">
        <v>65</v>
      </c>
      <c r="D197" s="74">
        <f t="shared" si="25"/>
        <v>64.285714285714292</v>
      </c>
      <c r="E197" s="91">
        <v>0.14610000000000001</v>
      </c>
      <c r="F197" s="92">
        <v>6.2570000000000006E-5</v>
      </c>
      <c r="G197" s="88">
        <f t="shared" si="15"/>
        <v>0.14616257000000002</v>
      </c>
      <c r="H197" s="77">
        <v>11.97</v>
      </c>
      <c r="I197" s="79" t="s">
        <v>12</v>
      </c>
      <c r="J197" s="80">
        <f t="shared" si="26"/>
        <v>11970</v>
      </c>
      <c r="K197" s="77">
        <v>492.98</v>
      </c>
      <c r="L197" s="79" t="s">
        <v>66</v>
      </c>
      <c r="M197" s="76">
        <f t="shared" si="17"/>
        <v>492.98</v>
      </c>
      <c r="N197" s="77">
        <v>112.2</v>
      </c>
      <c r="O197" s="79" t="s">
        <v>66</v>
      </c>
      <c r="P197" s="76">
        <f t="shared" si="22"/>
        <v>112.2</v>
      </c>
    </row>
    <row r="198" spans="2:16">
      <c r="B198" s="89">
        <v>500</v>
      </c>
      <c r="C198" s="90" t="s">
        <v>65</v>
      </c>
      <c r="D198" s="74">
        <f t="shared" si="25"/>
        <v>71.428571428571431</v>
      </c>
      <c r="E198" s="91">
        <v>0.13439999999999999</v>
      </c>
      <c r="F198" s="92">
        <v>5.6820000000000001E-5</v>
      </c>
      <c r="G198" s="88">
        <f t="shared" si="15"/>
        <v>0.13445682</v>
      </c>
      <c r="H198" s="77">
        <v>14.48</v>
      </c>
      <c r="I198" s="79" t="s">
        <v>12</v>
      </c>
      <c r="J198" s="80">
        <f t="shared" si="26"/>
        <v>14480</v>
      </c>
      <c r="K198" s="77">
        <v>608.67999999999995</v>
      </c>
      <c r="L198" s="79" t="s">
        <v>66</v>
      </c>
      <c r="M198" s="76">
        <f t="shared" si="17"/>
        <v>608.67999999999995</v>
      </c>
      <c r="N198" s="77">
        <v>135.16999999999999</v>
      </c>
      <c r="O198" s="79" t="s">
        <v>66</v>
      </c>
      <c r="P198" s="76">
        <f t="shared" si="22"/>
        <v>135.16999999999999</v>
      </c>
    </row>
    <row r="199" spans="2:16">
      <c r="B199" s="89">
        <v>550</v>
      </c>
      <c r="C199" s="90" t="s">
        <v>65</v>
      </c>
      <c r="D199" s="74">
        <f t="shared" si="25"/>
        <v>78.571428571428569</v>
      </c>
      <c r="E199" s="91">
        <v>0.12479999999999999</v>
      </c>
      <c r="F199" s="92">
        <v>5.206E-5</v>
      </c>
      <c r="G199" s="88">
        <f t="shared" si="15"/>
        <v>0.12485206</v>
      </c>
      <c r="H199" s="77">
        <v>17.2</v>
      </c>
      <c r="I199" s="79" t="s">
        <v>12</v>
      </c>
      <c r="J199" s="80">
        <f t="shared" si="26"/>
        <v>17200</v>
      </c>
      <c r="K199" s="77">
        <v>720.92</v>
      </c>
      <c r="L199" s="79" t="s">
        <v>66</v>
      </c>
      <c r="M199" s="76">
        <f t="shared" si="17"/>
        <v>720.92</v>
      </c>
      <c r="N199" s="77">
        <v>159.88999999999999</v>
      </c>
      <c r="O199" s="79" t="s">
        <v>66</v>
      </c>
      <c r="P199" s="76">
        <f t="shared" si="22"/>
        <v>159.88999999999999</v>
      </c>
    </row>
    <row r="200" spans="2:16">
      <c r="B200" s="89">
        <v>600</v>
      </c>
      <c r="C200" s="90" t="s">
        <v>65</v>
      </c>
      <c r="D200" s="74">
        <f t="shared" si="25"/>
        <v>85.714285714285708</v>
      </c>
      <c r="E200" s="91">
        <v>0.1167</v>
      </c>
      <c r="F200" s="92">
        <v>4.8069999999999999E-5</v>
      </c>
      <c r="G200" s="88">
        <f t="shared" si="15"/>
        <v>0.11674807</v>
      </c>
      <c r="H200" s="77">
        <v>20.12</v>
      </c>
      <c r="I200" s="79" t="s">
        <v>12</v>
      </c>
      <c r="J200" s="80">
        <f t="shared" si="26"/>
        <v>20120</v>
      </c>
      <c r="K200" s="77">
        <v>831.7</v>
      </c>
      <c r="L200" s="79" t="s">
        <v>66</v>
      </c>
      <c r="M200" s="76">
        <f t="shared" si="17"/>
        <v>831.7</v>
      </c>
      <c r="N200" s="77">
        <v>186.28</v>
      </c>
      <c r="O200" s="79" t="s">
        <v>66</v>
      </c>
      <c r="P200" s="76">
        <f t="shared" si="22"/>
        <v>186.28</v>
      </c>
    </row>
    <row r="201" spans="2:16">
      <c r="B201" s="89">
        <v>650</v>
      </c>
      <c r="C201" s="90" t="s">
        <v>65</v>
      </c>
      <c r="D201" s="74">
        <f t="shared" si="25"/>
        <v>92.857142857142861</v>
      </c>
      <c r="E201" s="91">
        <v>0.10979999999999999</v>
      </c>
      <c r="F201" s="92">
        <v>4.4660000000000003E-5</v>
      </c>
      <c r="G201" s="88">
        <f t="shared" si="15"/>
        <v>0.10984466</v>
      </c>
      <c r="H201" s="77">
        <v>23.23</v>
      </c>
      <c r="I201" s="79" t="s">
        <v>12</v>
      </c>
      <c r="J201" s="80">
        <f t="shared" si="26"/>
        <v>23230</v>
      </c>
      <c r="K201" s="77">
        <v>942</v>
      </c>
      <c r="L201" s="79" t="s">
        <v>66</v>
      </c>
      <c r="M201" s="76">
        <f t="shared" si="17"/>
        <v>942</v>
      </c>
      <c r="N201" s="77">
        <v>214.28</v>
      </c>
      <c r="O201" s="79" t="s">
        <v>66</v>
      </c>
      <c r="P201" s="76">
        <f t="shared" si="22"/>
        <v>214.28</v>
      </c>
    </row>
    <row r="202" spans="2:16">
      <c r="B202" s="89">
        <v>700</v>
      </c>
      <c r="C202" s="90" t="s">
        <v>65</v>
      </c>
      <c r="D202" s="74">
        <f t="shared" si="25"/>
        <v>100</v>
      </c>
      <c r="E202" s="91">
        <v>0.1038</v>
      </c>
      <c r="F202" s="92">
        <v>4.172E-5</v>
      </c>
      <c r="G202" s="88">
        <f t="shared" si="15"/>
        <v>0.10384172</v>
      </c>
      <c r="H202" s="77">
        <v>26.53</v>
      </c>
      <c r="I202" s="79" t="s">
        <v>12</v>
      </c>
      <c r="J202" s="80">
        <f t="shared" si="26"/>
        <v>26530</v>
      </c>
      <c r="K202" s="77">
        <v>1.05</v>
      </c>
      <c r="L202" s="78" t="s">
        <v>12</v>
      </c>
      <c r="M202" s="76">
        <f t="shared" ref="M198:M203" si="27">K202*1000</f>
        <v>1050</v>
      </c>
      <c r="N202" s="77">
        <v>243.82</v>
      </c>
      <c r="O202" s="79" t="s">
        <v>66</v>
      </c>
      <c r="P202" s="76">
        <f t="shared" si="22"/>
        <v>243.82</v>
      </c>
    </row>
    <row r="203" spans="2:16">
      <c r="B203" s="89">
        <v>800</v>
      </c>
      <c r="C203" s="90" t="s">
        <v>65</v>
      </c>
      <c r="D203" s="74">
        <f t="shared" si="25"/>
        <v>114.28571428571429</v>
      </c>
      <c r="E203" s="91">
        <v>9.4E-2</v>
      </c>
      <c r="F203" s="92">
        <v>3.6900000000000002E-5</v>
      </c>
      <c r="G203" s="88">
        <f t="shared" si="15"/>
        <v>9.4036900000000007E-2</v>
      </c>
      <c r="H203" s="77">
        <v>33.65</v>
      </c>
      <c r="I203" s="79" t="s">
        <v>12</v>
      </c>
      <c r="J203" s="80">
        <f t="shared" si="26"/>
        <v>33650</v>
      </c>
      <c r="K203" s="77">
        <v>1.46</v>
      </c>
      <c r="L203" s="79" t="s">
        <v>12</v>
      </c>
      <c r="M203" s="76">
        <f t="shared" si="27"/>
        <v>1460</v>
      </c>
      <c r="N203" s="77">
        <v>307.33999999999997</v>
      </c>
      <c r="O203" s="79" t="s">
        <v>66</v>
      </c>
      <c r="P203" s="76">
        <f t="shared" si="22"/>
        <v>307.33999999999997</v>
      </c>
    </row>
    <row r="204" spans="2:16">
      <c r="B204" s="89">
        <v>900</v>
      </c>
      <c r="C204" s="90" t="s">
        <v>65</v>
      </c>
      <c r="D204" s="74">
        <f t="shared" si="25"/>
        <v>128.57142857142858</v>
      </c>
      <c r="E204" s="91">
        <v>8.6269999999999999E-2</v>
      </c>
      <c r="F204" s="92">
        <v>3.311E-5</v>
      </c>
      <c r="G204" s="88">
        <f t="shared" si="15"/>
        <v>8.6303110000000002E-2</v>
      </c>
      <c r="H204" s="77">
        <v>41.47</v>
      </c>
      <c r="I204" s="79" t="s">
        <v>12</v>
      </c>
      <c r="J204" s="80">
        <f t="shared" si="26"/>
        <v>41470</v>
      </c>
      <c r="K204" s="77">
        <v>1.83</v>
      </c>
      <c r="L204" s="79" t="s">
        <v>12</v>
      </c>
      <c r="M204" s="76">
        <f t="shared" ref="M204:M206" si="28">K204*1000</f>
        <v>1830</v>
      </c>
      <c r="N204" s="77">
        <v>376.39</v>
      </c>
      <c r="O204" s="79" t="s">
        <v>66</v>
      </c>
      <c r="P204" s="76">
        <f t="shared" si="22"/>
        <v>376.39</v>
      </c>
    </row>
    <row r="205" spans="2:16">
      <c r="B205" s="89">
        <v>1</v>
      </c>
      <c r="C205" s="93" t="s">
        <v>67</v>
      </c>
      <c r="D205" s="74">
        <f t="shared" ref="D205:D228" si="29">B205*1000/$C$5</f>
        <v>142.85714285714286</v>
      </c>
      <c r="E205" s="91">
        <v>8.0009999999999998E-2</v>
      </c>
      <c r="F205" s="92">
        <v>3.0049999999999999E-5</v>
      </c>
      <c r="G205" s="88">
        <f t="shared" si="15"/>
        <v>8.0040050000000001E-2</v>
      </c>
      <c r="H205" s="77">
        <v>49.95</v>
      </c>
      <c r="I205" s="79" t="s">
        <v>12</v>
      </c>
      <c r="J205" s="80">
        <f t="shared" si="26"/>
        <v>49950</v>
      </c>
      <c r="K205" s="77">
        <v>2.19</v>
      </c>
      <c r="L205" s="79" t="s">
        <v>12</v>
      </c>
      <c r="M205" s="76">
        <f t="shared" si="28"/>
        <v>2190</v>
      </c>
      <c r="N205" s="77">
        <v>450.58</v>
      </c>
      <c r="O205" s="79" t="s">
        <v>66</v>
      </c>
      <c r="P205" s="76">
        <f t="shared" si="22"/>
        <v>450.58</v>
      </c>
    </row>
    <row r="206" spans="2:16">
      <c r="B206" s="89">
        <v>1.1000000000000001</v>
      </c>
      <c r="C206" s="90" t="s">
        <v>67</v>
      </c>
      <c r="D206" s="74">
        <f t="shared" si="29"/>
        <v>157.14285714285714</v>
      </c>
      <c r="E206" s="91">
        <v>7.485E-2</v>
      </c>
      <c r="F206" s="92">
        <v>2.7520000000000001E-5</v>
      </c>
      <c r="G206" s="88">
        <f t="shared" si="15"/>
        <v>7.4877520000000003E-2</v>
      </c>
      <c r="H206" s="77">
        <v>59.05</v>
      </c>
      <c r="I206" s="79" t="s">
        <v>12</v>
      </c>
      <c r="J206" s="80">
        <f t="shared" si="26"/>
        <v>59050</v>
      </c>
      <c r="K206" s="77">
        <v>2.5499999999999998</v>
      </c>
      <c r="L206" s="79" t="s">
        <v>12</v>
      </c>
      <c r="M206" s="76">
        <f t="shared" si="28"/>
        <v>2550</v>
      </c>
      <c r="N206" s="77">
        <v>529.54999999999995</v>
      </c>
      <c r="O206" s="79" t="s">
        <v>66</v>
      </c>
      <c r="P206" s="76">
        <f t="shared" si="22"/>
        <v>529.54999999999995</v>
      </c>
    </row>
    <row r="207" spans="2:16">
      <c r="B207" s="89">
        <v>1.2</v>
      </c>
      <c r="C207" s="90" t="s">
        <v>67</v>
      </c>
      <c r="D207" s="74">
        <f t="shared" si="29"/>
        <v>171.42857142857142</v>
      </c>
      <c r="E207" s="91">
        <v>7.0519999999999999E-2</v>
      </c>
      <c r="F207" s="92">
        <v>2.5400000000000001E-5</v>
      </c>
      <c r="G207" s="88">
        <f t="shared" si="15"/>
        <v>7.0545399999999994E-2</v>
      </c>
      <c r="H207" s="77">
        <v>68.739999999999995</v>
      </c>
      <c r="I207" s="79" t="s">
        <v>12</v>
      </c>
      <c r="J207" s="80">
        <f t="shared" si="26"/>
        <v>68740</v>
      </c>
      <c r="K207" s="77">
        <v>2.89</v>
      </c>
      <c r="L207" s="79" t="s">
        <v>12</v>
      </c>
      <c r="M207" s="76">
        <f t="shared" ref="M207:M216" si="30">K207*1000</f>
        <v>2890</v>
      </c>
      <c r="N207" s="77">
        <v>612.99</v>
      </c>
      <c r="O207" s="79" t="s">
        <v>66</v>
      </c>
      <c r="P207" s="76">
        <f t="shared" si="22"/>
        <v>612.99</v>
      </c>
    </row>
    <row r="208" spans="2:16">
      <c r="B208" s="89">
        <v>1.3</v>
      </c>
      <c r="C208" s="90" t="s">
        <v>67</v>
      </c>
      <c r="D208" s="74">
        <f t="shared" si="29"/>
        <v>185.71428571428572</v>
      </c>
      <c r="E208" s="91">
        <v>6.6830000000000001E-2</v>
      </c>
      <c r="F208" s="92">
        <v>2.3589999999999999E-5</v>
      </c>
      <c r="G208" s="88">
        <f t="shared" si="15"/>
        <v>6.6853590000000004E-2</v>
      </c>
      <c r="H208" s="77">
        <v>79</v>
      </c>
      <c r="I208" s="79" t="s">
        <v>12</v>
      </c>
      <c r="J208" s="80">
        <f t="shared" si="26"/>
        <v>79000</v>
      </c>
      <c r="K208" s="77">
        <v>3.24</v>
      </c>
      <c r="L208" s="79" t="s">
        <v>12</v>
      </c>
      <c r="M208" s="76">
        <f t="shared" si="30"/>
        <v>3240</v>
      </c>
      <c r="N208" s="77">
        <v>700.58</v>
      </c>
      <c r="O208" s="79" t="s">
        <v>66</v>
      </c>
      <c r="P208" s="76">
        <f t="shared" si="22"/>
        <v>700.58</v>
      </c>
    </row>
    <row r="209" spans="2:16">
      <c r="B209" s="89">
        <v>1.4</v>
      </c>
      <c r="C209" s="90" t="s">
        <v>67</v>
      </c>
      <c r="D209" s="74">
        <f t="shared" si="29"/>
        <v>200</v>
      </c>
      <c r="E209" s="91">
        <v>6.3649999999999998E-2</v>
      </c>
      <c r="F209" s="92">
        <v>2.2030000000000001E-5</v>
      </c>
      <c r="G209" s="88">
        <f t="shared" si="15"/>
        <v>6.3672030000000004E-2</v>
      </c>
      <c r="H209" s="77">
        <v>89.79</v>
      </c>
      <c r="I209" s="79" t="s">
        <v>12</v>
      </c>
      <c r="J209" s="80">
        <f t="shared" si="26"/>
        <v>89790</v>
      </c>
      <c r="K209" s="77">
        <v>3.59</v>
      </c>
      <c r="L209" s="79" t="s">
        <v>12</v>
      </c>
      <c r="M209" s="80">
        <f t="shared" si="30"/>
        <v>3590</v>
      </c>
      <c r="N209" s="77">
        <v>792.06</v>
      </c>
      <c r="O209" s="79" t="s">
        <v>66</v>
      </c>
      <c r="P209" s="76">
        <f t="shared" si="22"/>
        <v>792.06</v>
      </c>
    </row>
    <row r="210" spans="2:16">
      <c r="B210" s="89">
        <v>1.5</v>
      </c>
      <c r="C210" s="90" t="s">
        <v>67</v>
      </c>
      <c r="D210" s="74">
        <f t="shared" si="29"/>
        <v>214.28571428571428</v>
      </c>
      <c r="E210" s="91">
        <v>6.089E-2</v>
      </c>
      <c r="F210" s="92">
        <v>2.067E-5</v>
      </c>
      <c r="G210" s="88">
        <f t="shared" si="15"/>
        <v>6.091067E-2</v>
      </c>
      <c r="H210" s="77">
        <v>101.1</v>
      </c>
      <c r="I210" s="79" t="s">
        <v>12</v>
      </c>
      <c r="J210" s="80">
        <f t="shared" si="26"/>
        <v>101100</v>
      </c>
      <c r="K210" s="77">
        <v>3.93</v>
      </c>
      <c r="L210" s="79" t="s">
        <v>12</v>
      </c>
      <c r="M210" s="80">
        <f t="shared" si="30"/>
        <v>3930</v>
      </c>
      <c r="N210" s="77">
        <v>887.17</v>
      </c>
      <c r="O210" s="79" t="s">
        <v>66</v>
      </c>
      <c r="P210" s="76">
        <f t="shared" si="22"/>
        <v>887.17</v>
      </c>
    </row>
    <row r="211" spans="2:16">
      <c r="B211" s="89">
        <v>1.6</v>
      </c>
      <c r="C211" s="90" t="s">
        <v>67</v>
      </c>
      <c r="D211" s="74">
        <f t="shared" si="29"/>
        <v>228.57142857142858</v>
      </c>
      <c r="E211" s="91">
        <v>5.8459999999999998E-2</v>
      </c>
      <c r="F211" s="92">
        <v>1.948E-5</v>
      </c>
      <c r="G211" s="88">
        <f t="shared" si="15"/>
        <v>5.847948E-2</v>
      </c>
      <c r="H211" s="77">
        <v>112.9</v>
      </c>
      <c r="I211" s="79" t="s">
        <v>12</v>
      </c>
      <c r="J211" s="80">
        <f t="shared" si="26"/>
        <v>112900</v>
      </c>
      <c r="K211" s="77">
        <v>4.2699999999999996</v>
      </c>
      <c r="L211" s="79" t="s">
        <v>12</v>
      </c>
      <c r="M211" s="80">
        <f t="shared" si="30"/>
        <v>4270</v>
      </c>
      <c r="N211" s="77">
        <v>985.67</v>
      </c>
      <c r="O211" s="79" t="s">
        <v>66</v>
      </c>
      <c r="P211" s="76">
        <f t="shared" si="22"/>
        <v>985.67</v>
      </c>
    </row>
    <row r="212" spans="2:16">
      <c r="B212" s="89">
        <v>1.7</v>
      </c>
      <c r="C212" s="90" t="s">
        <v>67</v>
      </c>
      <c r="D212" s="74">
        <f t="shared" si="29"/>
        <v>242.85714285714286</v>
      </c>
      <c r="E212" s="91">
        <v>5.6309999999999999E-2</v>
      </c>
      <c r="F212" s="92">
        <v>1.842E-5</v>
      </c>
      <c r="G212" s="88">
        <f t="shared" si="15"/>
        <v>5.6328419999999997E-2</v>
      </c>
      <c r="H212" s="77">
        <v>125.17</v>
      </c>
      <c r="I212" s="79" t="s">
        <v>12</v>
      </c>
      <c r="J212" s="80">
        <f t="shared" si="26"/>
        <v>125170</v>
      </c>
      <c r="K212" s="77">
        <v>4.62</v>
      </c>
      <c r="L212" s="79" t="s">
        <v>12</v>
      </c>
      <c r="M212" s="80">
        <f t="shared" si="30"/>
        <v>4620</v>
      </c>
      <c r="N212" s="77">
        <v>1.0900000000000001</v>
      </c>
      <c r="O212" s="78" t="s">
        <v>12</v>
      </c>
      <c r="P212" s="80">
        <f t="shared" ref="P207:P216" si="31">N212*1000</f>
        <v>1090</v>
      </c>
    </row>
    <row r="213" spans="2:16">
      <c r="B213" s="89">
        <v>1.8</v>
      </c>
      <c r="C213" s="90" t="s">
        <v>67</v>
      </c>
      <c r="D213" s="74">
        <f t="shared" si="29"/>
        <v>257.14285714285717</v>
      </c>
      <c r="E213" s="91">
        <v>5.4399999999999997E-2</v>
      </c>
      <c r="F213" s="92">
        <v>1.747E-5</v>
      </c>
      <c r="G213" s="88">
        <f t="shared" ref="G213:G228" si="32">E213+F213</f>
        <v>5.4417469999999996E-2</v>
      </c>
      <c r="H213" s="77">
        <v>137.9</v>
      </c>
      <c r="I213" s="79" t="s">
        <v>12</v>
      </c>
      <c r="J213" s="80">
        <f t="shared" si="26"/>
        <v>137900</v>
      </c>
      <c r="K213" s="77">
        <v>4.96</v>
      </c>
      <c r="L213" s="79" t="s">
        <v>12</v>
      </c>
      <c r="M213" s="80">
        <f t="shared" si="30"/>
        <v>4960</v>
      </c>
      <c r="N213" s="77">
        <v>1.19</v>
      </c>
      <c r="O213" s="79" t="s">
        <v>12</v>
      </c>
      <c r="P213" s="80">
        <f t="shared" si="31"/>
        <v>1190</v>
      </c>
    </row>
    <row r="214" spans="2:16">
      <c r="B214" s="89">
        <v>2</v>
      </c>
      <c r="C214" s="90" t="s">
        <v>67</v>
      </c>
      <c r="D214" s="74">
        <f t="shared" si="29"/>
        <v>285.71428571428572</v>
      </c>
      <c r="E214" s="91">
        <v>5.1139999999999998E-2</v>
      </c>
      <c r="F214" s="92">
        <v>1.5849999999999999E-5</v>
      </c>
      <c r="G214" s="88">
        <f t="shared" si="32"/>
        <v>5.1155849999999996E-2</v>
      </c>
      <c r="H214" s="77">
        <v>164.6</v>
      </c>
      <c r="I214" s="79" t="s">
        <v>12</v>
      </c>
      <c r="J214" s="80">
        <f t="shared" si="26"/>
        <v>164600</v>
      </c>
      <c r="K214" s="77">
        <v>6.24</v>
      </c>
      <c r="L214" s="79" t="s">
        <v>12</v>
      </c>
      <c r="M214" s="80">
        <f t="shared" si="30"/>
        <v>6240</v>
      </c>
      <c r="N214" s="77">
        <v>1.41</v>
      </c>
      <c r="O214" s="79" t="s">
        <v>12</v>
      </c>
      <c r="P214" s="80">
        <f t="shared" si="31"/>
        <v>1410</v>
      </c>
    </row>
    <row r="215" spans="2:16">
      <c r="B215" s="89">
        <v>2.25</v>
      </c>
      <c r="C215" s="90" t="s">
        <v>67</v>
      </c>
      <c r="D215" s="74">
        <f t="shared" si="29"/>
        <v>321.42857142857144</v>
      </c>
      <c r="E215" s="91">
        <v>4.7870000000000003E-2</v>
      </c>
      <c r="F215" s="92">
        <v>1.4209999999999999E-5</v>
      </c>
      <c r="G215" s="88">
        <f t="shared" si="32"/>
        <v>4.7884210000000003E-2</v>
      </c>
      <c r="H215" s="77">
        <v>200.18</v>
      </c>
      <c r="I215" s="79" t="s">
        <v>12</v>
      </c>
      <c r="J215" s="80">
        <f t="shared" si="26"/>
        <v>200180</v>
      </c>
      <c r="K215" s="77">
        <v>8.0299999999999994</v>
      </c>
      <c r="L215" s="79" t="s">
        <v>12</v>
      </c>
      <c r="M215" s="80">
        <f t="shared" si="30"/>
        <v>8029.9999999999991</v>
      </c>
      <c r="N215" s="77">
        <v>1.69</v>
      </c>
      <c r="O215" s="79" t="s">
        <v>12</v>
      </c>
      <c r="P215" s="80">
        <f t="shared" si="31"/>
        <v>1690</v>
      </c>
    </row>
    <row r="216" spans="2:16">
      <c r="B216" s="89">
        <v>2.5</v>
      </c>
      <c r="C216" s="90" t="s">
        <v>67</v>
      </c>
      <c r="D216" s="74">
        <f t="shared" si="29"/>
        <v>357.14285714285717</v>
      </c>
      <c r="E216" s="91">
        <v>4.5260000000000002E-2</v>
      </c>
      <c r="F216" s="92">
        <v>1.289E-5</v>
      </c>
      <c r="G216" s="88">
        <f t="shared" si="32"/>
        <v>4.5272890000000003E-2</v>
      </c>
      <c r="H216" s="77">
        <v>238</v>
      </c>
      <c r="I216" s="79" t="s">
        <v>12</v>
      </c>
      <c r="J216" s="80">
        <f t="shared" si="26"/>
        <v>238000</v>
      </c>
      <c r="K216" s="77">
        <v>9.65</v>
      </c>
      <c r="L216" s="79" t="s">
        <v>12</v>
      </c>
      <c r="M216" s="80">
        <f t="shared" si="30"/>
        <v>9650</v>
      </c>
      <c r="N216" s="77">
        <v>1.99</v>
      </c>
      <c r="O216" s="79" t="s">
        <v>12</v>
      </c>
      <c r="P216" s="80">
        <f t="shared" si="31"/>
        <v>1990</v>
      </c>
    </row>
    <row r="217" spans="2:16">
      <c r="B217" s="89">
        <v>2.75</v>
      </c>
      <c r="C217" s="90" t="s">
        <v>67</v>
      </c>
      <c r="D217" s="74">
        <f t="shared" si="29"/>
        <v>392.85714285714283</v>
      </c>
      <c r="E217" s="91">
        <v>4.3130000000000002E-2</v>
      </c>
      <c r="F217" s="92">
        <v>1.1800000000000001E-5</v>
      </c>
      <c r="G217" s="88">
        <f t="shared" si="32"/>
        <v>4.3141800000000001E-2</v>
      </c>
      <c r="H217" s="77">
        <v>277.85000000000002</v>
      </c>
      <c r="I217" s="79" t="s">
        <v>12</v>
      </c>
      <c r="J217" s="80">
        <f t="shared" si="26"/>
        <v>277850</v>
      </c>
      <c r="K217" s="77">
        <v>11.19</v>
      </c>
      <c r="L217" s="79" t="s">
        <v>12</v>
      </c>
      <c r="M217" s="80">
        <f>K217*1000</f>
        <v>11190</v>
      </c>
      <c r="N217" s="77">
        <v>2.2999999999999998</v>
      </c>
      <c r="O217" s="79" t="s">
        <v>12</v>
      </c>
      <c r="P217" s="80">
        <f t="shared" ref="P217:P220" si="33">N217*1000</f>
        <v>2300</v>
      </c>
    </row>
    <row r="218" spans="2:16">
      <c r="B218" s="89">
        <v>3</v>
      </c>
      <c r="C218" s="90" t="s">
        <v>67</v>
      </c>
      <c r="D218" s="74">
        <f t="shared" si="29"/>
        <v>428.57142857142856</v>
      </c>
      <c r="E218" s="91">
        <v>4.1360000000000001E-2</v>
      </c>
      <c r="F218" s="92">
        <v>1.0879999999999999E-5</v>
      </c>
      <c r="G218" s="88">
        <f t="shared" si="32"/>
        <v>4.1370879999999999E-2</v>
      </c>
      <c r="H218" s="77">
        <v>319.52999999999997</v>
      </c>
      <c r="I218" s="79" t="s">
        <v>12</v>
      </c>
      <c r="J218" s="80">
        <f t="shared" si="26"/>
        <v>319530</v>
      </c>
      <c r="K218" s="77">
        <v>12.66</v>
      </c>
      <c r="L218" s="79" t="s">
        <v>12</v>
      </c>
      <c r="M218" s="80">
        <f t="shared" ref="M218:M228" si="34">K218*1000</f>
        <v>12660</v>
      </c>
      <c r="N218" s="77">
        <v>2.62</v>
      </c>
      <c r="O218" s="79" t="s">
        <v>12</v>
      </c>
      <c r="P218" s="80">
        <f t="shared" si="33"/>
        <v>2620</v>
      </c>
    </row>
    <row r="219" spans="2:16">
      <c r="B219" s="89">
        <v>3.25</v>
      </c>
      <c r="C219" s="90" t="s">
        <v>67</v>
      </c>
      <c r="D219" s="74">
        <f t="shared" si="29"/>
        <v>464.28571428571428</v>
      </c>
      <c r="E219" s="91">
        <v>3.9870000000000003E-2</v>
      </c>
      <c r="F219" s="92">
        <v>1.011E-5</v>
      </c>
      <c r="G219" s="88">
        <f t="shared" si="32"/>
        <v>3.9880110000000003E-2</v>
      </c>
      <c r="H219" s="77">
        <v>362.89</v>
      </c>
      <c r="I219" s="79" t="s">
        <v>12</v>
      </c>
      <c r="J219" s="80">
        <f t="shared" si="26"/>
        <v>362890</v>
      </c>
      <c r="K219" s="77">
        <v>14.07</v>
      </c>
      <c r="L219" s="79" t="s">
        <v>12</v>
      </c>
      <c r="M219" s="80">
        <f t="shared" si="34"/>
        <v>14070</v>
      </c>
      <c r="N219" s="77">
        <v>2.95</v>
      </c>
      <c r="O219" s="79" t="s">
        <v>12</v>
      </c>
      <c r="P219" s="80">
        <f t="shared" si="33"/>
        <v>2950</v>
      </c>
    </row>
    <row r="220" spans="2:16">
      <c r="B220" s="89">
        <v>3.5</v>
      </c>
      <c r="C220" s="90" t="s">
        <v>67</v>
      </c>
      <c r="D220" s="74">
        <f t="shared" si="29"/>
        <v>500</v>
      </c>
      <c r="E220" s="91">
        <v>3.8600000000000002E-2</v>
      </c>
      <c r="F220" s="92">
        <v>9.4339999999999998E-6</v>
      </c>
      <c r="G220" s="88">
        <f t="shared" si="32"/>
        <v>3.8609434000000005E-2</v>
      </c>
      <c r="H220" s="77">
        <v>407.76</v>
      </c>
      <c r="I220" s="79" t="s">
        <v>12</v>
      </c>
      <c r="J220" s="80">
        <f t="shared" si="26"/>
        <v>407760</v>
      </c>
      <c r="K220" s="77">
        <v>15.45</v>
      </c>
      <c r="L220" s="79" t="s">
        <v>12</v>
      </c>
      <c r="M220" s="80">
        <f t="shared" si="34"/>
        <v>15450</v>
      </c>
      <c r="N220" s="77">
        <v>3.28</v>
      </c>
      <c r="O220" s="79" t="s">
        <v>12</v>
      </c>
      <c r="P220" s="80">
        <f t="shared" si="33"/>
        <v>3280</v>
      </c>
    </row>
    <row r="221" spans="2:16">
      <c r="B221" s="89">
        <v>3.75</v>
      </c>
      <c r="C221" s="90" t="s">
        <v>67</v>
      </c>
      <c r="D221" s="74">
        <f t="shared" si="29"/>
        <v>535.71428571428567</v>
      </c>
      <c r="E221" s="91">
        <v>3.7510000000000002E-2</v>
      </c>
      <c r="F221" s="92">
        <v>8.8480000000000007E-6</v>
      </c>
      <c r="G221" s="88">
        <f t="shared" si="32"/>
        <v>3.7518848E-2</v>
      </c>
      <c r="H221" s="77">
        <v>454.03</v>
      </c>
      <c r="I221" s="79" t="s">
        <v>12</v>
      </c>
      <c r="J221" s="80">
        <f t="shared" si="26"/>
        <v>454030</v>
      </c>
      <c r="K221" s="77">
        <v>16.79</v>
      </c>
      <c r="L221" s="79" t="s">
        <v>12</v>
      </c>
      <c r="M221" s="80">
        <f t="shared" si="34"/>
        <v>16790</v>
      </c>
      <c r="N221" s="77">
        <v>3.62</v>
      </c>
      <c r="O221" s="79" t="s">
        <v>12</v>
      </c>
      <c r="P221" s="80">
        <f>N221*1000</f>
        <v>3620</v>
      </c>
    </row>
    <row r="222" spans="2:16">
      <c r="B222" s="89">
        <v>4</v>
      </c>
      <c r="C222" s="90" t="s">
        <v>67</v>
      </c>
      <c r="D222" s="74">
        <f t="shared" si="29"/>
        <v>571.42857142857144</v>
      </c>
      <c r="E222" s="91">
        <v>3.6560000000000002E-2</v>
      </c>
      <c r="F222" s="92">
        <v>8.3329999999999997E-6</v>
      </c>
      <c r="G222" s="88">
        <f t="shared" si="32"/>
        <v>3.6568333000000001E-2</v>
      </c>
      <c r="H222" s="77">
        <v>501.56</v>
      </c>
      <c r="I222" s="79" t="s">
        <v>12</v>
      </c>
      <c r="J222" s="80">
        <f t="shared" si="26"/>
        <v>501560</v>
      </c>
      <c r="K222" s="77">
        <v>18.09</v>
      </c>
      <c r="L222" s="79" t="s">
        <v>12</v>
      </c>
      <c r="M222" s="80">
        <f t="shared" si="34"/>
        <v>18090</v>
      </c>
      <c r="N222" s="77">
        <v>3.96</v>
      </c>
      <c r="O222" s="79" t="s">
        <v>12</v>
      </c>
      <c r="P222" s="80">
        <f t="shared" ref="P222:P228" si="35">N222*1000</f>
        <v>3960</v>
      </c>
    </row>
    <row r="223" spans="2:16">
      <c r="B223" s="89">
        <v>4.5</v>
      </c>
      <c r="C223" s="90" t="s">
        <v>67</v>
      </c>
      <c r="D223" s="74">
        <f t="shared" si="29"/>
        <v>642.85714285714289</v>
      </c>
      <c r="E223" s="91">
        <v>3.5009999999999999E-2</v>
      </c>
      <c r="F223" s="92">
        <v>7.469E-6</v>
      </c>
      <c r="G223" s="88">
        <f t="shared" si="32"/>
        <v>3.5017469000000002E-2</v>
      </c>
      <c r="H223" s="77">
        <v>599.97</v>
      </c>
      <c r="I223" s="79" t="s">
        <v>12</v>
      </c>
      <c r="J223" s="80">
        <f t="shared" si="26"/>
        <v>599970</v>
      </c>
      <c r="K223" s="77">
        <v>22.85</v>
      </c>
      <c r="L223" s="79" t="s">
        <v>12</v>
      </c>
      <c r="M223" s="80">
        <f t="shared" si="34"/>
        <v>22850</v>
      </c>
      <c r="N223" s="77">
        <v>4.6500000000000004</v>
      </c>
      <c r="O223" s="79" t="s">
        <v>12</v>
      </c>
      <c r="P223" s="80">
        <f t="shared" si="35"/>
        <v>4650</v>
      </c>
    </row>
    <row r="224" spans="2:16">
      <c r="B224" s="89">
        <v>5</v>
      </c>
      <c r="C224" s="90" t="s">
        <v>67</v>
      </c>
      <c r="D224" s="74">
        <f t="shared" si="29"/>
        <v>714.28571428571433</v>
      </c>
      <c r="E224" s="91">
        <v>3.3799999999999997E-2</v>
      </c>
      <c r="F224" s="92">
        <v>6.7719999999999997E-6</v>
      </c>
      <c r="G224" s="88">
        <f t="shared" si="32"/>
        <v>3.3806771999999999E-2</v>
      </c>
      <c r="H224" s="77">
        <v>702.32</v>
      </c>
      <c r="I224" s="79" t="s">
        <v>12</v>
      </c>
      <c r="J224" s="80">
        <f t="shared" si="26"/>
        <v>702320</v>
      </c>
      <c r="K224" s="77">
        <v>27.06</v>
      </c>
      <c r="L224" s="79" t="s">
        <v>12</v>
      </c>
      <c r="M224" s="80">
        <f t="shared" si="34"/>
        <v>27060</v>
      </c>
      <c r="N224" s="77">
        <v>5.35</v>
      </c>
      <c r="O224" s="79" t="s">
        <v>12</v>
      </c>
      <c r="P224" s="80">
        <f t="shared" si="35"/>
        <v>5350</v>
      </c>
    </row>
    <row r="225" spans="1:16">
      <c r="B225" s="89">
        <v>5.5</v>
      </c>
      <c r="C225" s="90" t="s">
        <v>67</v>
      </c>
      <c r="D225" s="74">
        <f t="shared" si="29"/>
        <v>785.71428571428567</v>
      </c>
      <c r="E225" s="91">
        <v>3.2829999999999998E-2</v>
      </c>
      <c r="F225" s="92">
        <v>6.1979999999999998E-6</v>
      </c>
      <c r="G225" s="88">
        <f t="shared" si="32"/>
        <v>3.2836197999999997E-2</v>
      </c>
      <c r="H225" s="77">
        <v>808.02</v>
      </c>
      <c r="I225" s="79" t="s">
        <v>12</v>
      </c>
      <c r="J225" s="80">
        <f t="shared" si="26"/>
        <v>808020</v>
      </c>
      <c r="K225" s="77">
        <v>30.93</v>
      </c>
      <c r="L225" s="79" t="s">
        <v>12</v>
      </c>
      <c r="M225" s="80">
        <f t="shared" si="34"/>
        <v>30930</v>
      </c>
      <c r="N225" s="77">
        <v>6.06</v>
      </c>
      <c r="O225" s="79" t="s">
        <v>12</v>
      </c>
      <c r="P225" s="80">
        <f t="shared" si="35"/>
        <v>6060</v>
      </c>
    </row>
    <row r="226" spans="1:16">
      <c r="B226" s="89">
        <v>6</v>
      </c>
      <c r="C226" s="90" t="s">
        <v>67</v>
      </c>
      <c r="D226" s="74">
        <f t="shared" si="29"/>
        <v>857.14285714285711</v>
      </c>
      <c r="E226" s="91">
        <v>3.2050000000000002E-2</v>
      </c>
      <c r="F226" s="92">
        <v>5.716E-6</v>
      </c>
      <c r="G226" s="88">
        <f t="shared" si="32"/>
        <v>3.2055716000000005E-2</v>
      </c>
      <c r="H226" s="77">
        <v>916.55</v>
      </c>
      <c r="I226" s="79" t="s">
        <v>12</v>
      </c>
      <c r="J226" s="80">
        <f t="shared" si="26"/>
        <v>916550</v>
      </c>
      <c r="K226" s="77">
        <v>34.549999999999997</v>
      </c>
      <c r="L226" s="79" t="s">
        <v>12</v>
      </c>
      <c r="M226" s="80">
        <f t="shared" si="34"/>
        <v>34550</v>
      </c>
      <c r="N226" s="77">
        <v>6.77</v>
      </c>
      <c r="O226" s="79" t="s">
        <v>12</v>
      </c>
      <c r="P226" s="80">
        <f t="shared" si="35"/>
        <v>6770</v>
      </c>
    </row>
    <row r="227" spans="1:16">
      <c r="B227" s="89">
        <v>6.5</v>
      </c>
      <c r="C227" s="90" t="s">
        <v>67</v>
      </c>
      <c r="D227" s="74">
        <f t="shared" si="29"/>
        <v>928.57142857142856</v>
      </c>
      <c r="E227" s="91">
        <v>3.141E-2</v>
      </c>
      <c r="F227" s="92">
        <v>5.305E-6</v>
      </c>
      <c r="G227" s="88">
        <f t="shared" si="32"/>
        <v>3.1415304999999998E-2</v>
      </c>
      <c r="H227" s="77">
        <v>1.03</v>
      </c>
      <c r="I227" s="78" t="s">
        <v>90</v>
      </c>
      <c r="J227" s="187">
        <f t="shared" ref="J224:J228" si="36">H227*1000000</f>
        <v>1030000</v>
      </c>
      <c r="K227" s="77">
        <v>37.97</v>
      </c>
      <c r="L227" s="79" t="s">
        <v>12</v>
      </c>
      <c r="M227" s="80">
        <f t="shared" si="34"/>
        <v>37970</v>
      </c>
      <c r="N227" s="77">
        <v>7.48</v>
      </c>
      <c r="O227" s="79" t="s">
        <v>12</v>
      </c>
      <c r="P227" s="80">
        <f t="shared" si="35"/>
        <v>7480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9"/>
        <v>1000</v>
      </c>
      <c r="E228" s="91">
        <v>3.0880000000000001E-2</v>
      </c>
      <c r="F228" s="92">
        <v>4.9509999999999997E-6</v>
      </c>
      <c r="G228" s="88">
        <f t="shared" si="32"/>
        <v>3.0884951000000001E-2</v>
      </c>
      <c r="H228" s="77">
        <v>1.1399999999999999</v>
      </c>
      <c r="I228" s="79" t="s">
        <v>90</v>
      </c>
      <c r="J228" s="187">
        <f t="shared" si="36"/>
        <v>1140000</v>
      </c>
      <c r="K228" s="77">
        <v>41.21</v>
      </c>
      <c r="L228" s="79" t="s">
        <v>12</v>
      </c>
      <c r="M228" s="80">
        <f t="shared" si="34"/>
        <v>41210</v>
      </c>
      <c r="N228" s="77">
        <v>8.18</v>
      </c>
      <c r="O228" s="79" t="s">
        <v>12</v>
      </c>
      <c r="P228" s="80">
        <f t="shared" si="35"/>
        <v>8180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28"/>
  <sheetViews>
    <sheetView zoomScale="70" zoomScaleNormal="70" workbookViewId="0">
      <selection activeCell="O222" sqref="O222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srim7Be_Mylar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96</v>
      </c>
      <c r="D6" s="21" t="s">
        <v>32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97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109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82</v>
      </c>
      <c r="F13" s="49"/>
      <c r="G13" s="50"/>
      <c r="H13" s="50"/>
      <c r="I13" s="51"/>
      <c r="J13" s="4">
        <v>8</v>
      </c>
      <c r="K13" s="52">
        <v>0.48620999999999998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205</v>
      </c>
      <c r="C14" s="102"/>
      <c r="D14" s="21" t="s">
        <v>206</v>
      </c>
      <c r="E14" s="25"/>
      <c r="F14" s="25"/>
      <c r="G14" s="25"/>
      <c r="H14" s="106">
        <f>SUM(H6:H13)</f>
        <v>99.990000000000009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207</v>
      </c>
      <c r="C15" s="103"/>
      <c r="D15" s="101" t="s">
        <v>220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116" t="s">
        <v>104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0" t="s">
        <v>59</v>
      </c>
      <c r="F18" s="191"/>
      <c r="G18" s="192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3.8809999999999997E-2</v>
      </c>
      <c r="F20" s="87">
        <v>0.31680000000000003</v>
      </c>
      <c r="G20" s="88">
        <f>E20+F20</f>
        <v>0.35561000000000004</v>
      </c>
      <c r="H20" s="84">
        <v>11</v>
      </c>
      <c r="I20" s="85" t="s">
        <v>64</v>
      </c>
      <c r="J20" s="97">
        <f>H20/1000/10</f>
        <v>1.0999999999999998E-3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6</v>
      </c>
      <c r="O20" s="85" t="s">
        <v>64</v>
      </c>
      <c r="P20" s="97">
        <f t="shared" ref="P20:P83" si="1">N20/1000/10</f>
        <v>6.0000000000000006E-4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4.1489999999999999E-2</v>
      </c>
      <c r="F21" s="92">
        <v>0.3306</v>
      </c>
      <c r="G21" s="88">
        <f t="shared" ref="G21:G84" si="3">E21+F21</f>
        <v>0.37209000000000003</v>
      </c>
      <c r="H21" s="89">
        <v>12</v>
      </c>
      <c r="I21" s="90" t="s">
        <v>64</v>
      </c>
      <c r="J21" s="74">
        <f t="shared" ref="J21:J84" si="4">H21/1000/10</f>
        <v>1.2000000000000001E-3</v>
      </c>
      <c r="K21" s="89">
        <v>9</v>
      </c>
      <c r="L21" s="90" t="s">
        <v>64</v>
      </c>
      <c r="M21" s="74">
        <f t="shared" si="0"/>
        <v>8.9999999999999998E-4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4.3999999999999997E-2</v>
      </c>
      <c r="F22" s="92">
        <v>0.34279999999999999</v>
      </c>
      <c r="G22" s="88">
        <f t="shared" si="3"/>
        <v>0.38679999999999998</v>
      </c>
      <c r="H22" s="89">
        <v>13</v>
      </c>
      <c r="I22" s="90" t="s">
        <v>64</v>
      </c>
      <c r="J22" s="74">
        <f t="shared" si="4"/>
        <v>1.2999999999999999E-3</v>
      </c>
      <c r="K22" s="89">
        <v>10</v>
      </c>
      <c r="L22" s="90" t="s">
        <v>64</v>
      </c>
      <c r="M22" s="74">
        <f t="shared" si="0"/>
        <v>1E-3</v>
      </c>
      <c r="N22" s="89">
        <v>7</v>
      </c>
      <c r="O22" s="90" t="s">
        <v>64</v>
      </c>
      <c r="P22" s="74">
        <f t="shared" si="1"/>
        <v>6.9999999999999999E-4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4.6379999999999998E-2</v>
      </c>
      <c r="F23" s="92">
        <v>0.35370000000000001</v>
      </c>
      <c r="G23" s="88">
        <f t="shared" si="3"/>
        <v>0.40007999999999999</v>
      </c>
      <c r="H23" s="89">
        <v>14</v>
      </c>
      <c r="I23" s="90" t="s">
        <v>64</v>
      </c>
      <c r="J23" s="74">
        <f t="shared" si="4"/>
        <v>1.4E-3</v>
      </c>
      <c r="K23" s="89">
        <v>10</v>
      </c>
      <c r="L23" s="90" t="s">
        <v>64</v>
      </c>
      <c r="M23" s="74">
        <f t="shared" si="0"/>
        <v>1E-3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4.8649999999999999E-2</v>
      </c>
      <c r="F24" s="92">
        <v>0.36359999999999998</v>
      </c>
      <c r="G24" s="88">
        <f t="shared" si="3"/>
        <v>0.41225000000000001</v>
      </c>
      <c r="H24" s="89">
        <v>15</v>
      </c>
      <c r="I24" s="90" t="s">
        <v>64</v>
      </c>
      <c r="J24" s="74">
        <f t="shared" si="4"/>
        <v>1.5E-3</v>
      </c>
      <c r="K24" s="89">
        <v>11</v>
      </c>
      <c r="L24" s="90" t="s">
        <v>64</v>
      </c>
      <c r="M24" s="74">
        <f t="shared" si="0"/>
        <v>1.0999999999999998E-3</v>
      </c>
      <c r="N24" s="89">
        <v>8</v>
      </c>
      <c r="O24" s="90" t="s">
        <v>64</v>
      </c>
      <c r="P24" s="74">
        <f t="shared" si="1"/>
        <v>8.0000000000000004E-4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5.0810000000000001E-2</v>
      </c>
      <c r="F25" s="92">
        <v>0.3725</v>
      </c>
      <c r="G25" s="88">
        <f t="shared" si="3"/>
        <v>0.42331000000000002</v>
      </c>
      <c r="H25" s="89">
        <v>16</v>
      </c>
      <c r="I25" s="90" t="s">
        <v>64</v>
      </c>
      <c r="J25" s="74">
        <f t="shared" si="4"/>
        <v>1.6000000000000001E-3</v>
      </c>
      <c r="K25" s="89">
        <v>12</v>
      </c>
      <c r="L25" s="90" t="s">
        <v>64</v>
      </c>
      <c r="M25" s="74">
        <f t="shared" si="0"/>
        <v>1.2000000000000001E-3</v>
      </c>
      <c r="N25" s="89">
        <v>8</v>
      </c>
      <c r="O25" s="90" t="s">
        <v>64</v>
      </c>
      <c r="P25" s="74">
        <f t="shared" si="1"/>
        <v>8.0000000000000004E-4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5.289E-2</v>
      </c>
      <c r="F26" s="92">
        <v>0.38069999999999998</v>
      </c>
      <c r="G26" s="88">
        <f t="shared" si="3"/>
        <v>0.43358999999999998</v>
      </c>
      <c r="H26" s="89">
        <v>17</v>
      </c>
      <c r="I26" s="90" t="s">
        <v>64</v>
      </c>
      <c r="J26" s="74">
        <f t="shared" si="4"/>
        <v>1.7000000000000001E-3</v>
      </c>
      <c r="K26" s="89">
        <v>12</v>
      </c>
      <c r="L26" s="90" t="s">
        <v>64</v>
      </c>
      <c r="M26" s="74">
        <f t="shared" si="0"/>
        <v>1.2000000000000001E-3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5.4879999999999998E-2</v>
      </c>
      <c r="F27" s="92">
        <v>0.38819999999999999</v>
      </c>
      <c r="G27" s="88">
        <f t="shared" si="3"/>
        <v>0.44307999999999997</v>
      </c>
      <c r="H27" s="89">
        <v>18</v>
      </c>
      <c r="I27" s="90" t="s">
        <v>64</v>
      </c>
      <c r="J27" s="74">
        <f t="shared" si="4"/>
        <v>1.8E-3</v>
      </c>
      <c r="K27" s="89">
        <v>13</v>
      </c>
      <c r="L27" s="90" t="s">
        <v>64</v>
      </c>
      <c r="M27" s="74">
        <f t="shared" si="0"/>
        <v>1.2999999999999999E-3</v>
      </c>
      <c r="N27" s="89">
        <v>9</v>
      </c>
      <c r="O27" s="90" t="s">
        <v>64</v>
      </c>
      <c r="P27" s="74">
        <f t="shared" si="1"/>
        <v>8.9999999999999998E-4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5.6809999999999999E-2</v>
      </c>
      <c r="F28" s="92">
        <v>0.39510000000000001</v>
      </c>
      <c r="G28" s="88">
        <f t="shared" si="3"/>
        <v>0.45191000000000003</v>
      </c>
      <c r="H28" s="89">
        <v>19</v>
      </c>
      <c r="I28" s="90" t="s">
        <v>64</v>
      </c>
      <c r="J28" s="74">
        <f t="shared" si="4"/>
        <v>1.9E-3</v>
      </c>
      <c r="K28" s="89">
        <v>13</v>
      </c>
      <c r="L28" s="90" t="s">
        <v>64</v>
      </c>
      <c r="M28" s="74">
        <f t="shared" si="0"/>
        <v>1.2999999999999999E-3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5.867E-2</v>
      </c>
      <c r="F29" s="92">
        <v>0.40150000000000002</v>
      </c>
      <c r="G29" s="88">
        <f t="shared" si="3"/>
        <v>0.46017000000000002</v>
      </c>
      <c r="H29" s="89">
        <v>19</v>
      </c>
      <c r="I29" s="90" t="s">
        <v>64</v>
      </c>
      <c r="J29" s="74">
        <f t="shared" si="4"/>
        <v>1.9E-3</v>
      </c>
      <c r="K29" s="89">
        <v>14</v>
      </c>
      <c r="L29" s="90" t="s">
        <v>64</v>
      </c>
      <c r="M29" s="74">
        <f t="shared" si="0"/>
        <v>1.4E-3</v>
      </c>
      <c r="N29" s="89">
        <v>10</v>
      </c>
      <c r="O29" s="90" t="s">
        <v>64</v>
      </c>
      <c r="P29" s="74">
        <f t="shared" si="1"/>
        <v>1E-3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6.0479999999999999E-2</v>
      </c>
      <c r="F30" s="92">
        <v>0.40739999999999998</v>
      </c>
      <c r="G30" s="88">
        <f t="shared" si="3"/>
        <v>0.46787999999999996</v>
      </c>
      <c r="H30" s="89">
        <v>20</v>
      </c>
      <c r="I30" s="90" t="s">
        <v>64</v>
      </c>
      <c r="J30" s="74">
        <f t="shared" si="4"/>
        <v>2E-3</v>
      </c>
      <c r="K30" s="89">
        <v>14</v>
      </c>
      <c r="L30" s="90" t="s">
        <v>64</v>
      </c>
      <c r="M30" s="74">
        <f t="shared" si="0"/>
        <v>1.4E-3</v>
      </c>
      <c r="N30" s="89">
        <v>10</v>
      </c>
      <c r="O30" s="90" t="s">
        <v>64</v>
      </c>
      <c r="P30" s="74">
        <f t="shared" si="1"/>
        <v>1E-3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6.2230000000000001E-2</v>
      </c>
      <c r="F31" s="92">
        <v>0.41299999999999998</v>
      </c>
      <c r="G31" s="88">
        <f t="shared" si="3"/>
        <v>0.47522999999999999</v>
      </c>
      <c r="H31" s="89">
        <v>21</v>
      </c>
      <c r="I31" s="90" t="s">
        <v>64</v>
      </c>
      <c r="J31" s="74">
        <f t="shared" si="4"/>
        <v>2.1000000000000003E-3</v>
      </c>
      <c r="K31" s="89">
        <v>15</v>
      </c>
      <c r="L31" s="90" t="s">
        <v>64</v>
      </c>
      <c r="M31" s="74">
        <f t="shared" si="0"/>
        <v>1.5E-3</v>
      </c>
      <c r="N31" s="89">
        <v>11</v>
      </c>
      <c r="O31" s="90" t="s">
        <v>64</v>
      </c>
      <c r="P31" s="74">
        <f t="shared" si="1"/>
        <v>1.0999999999999998E-3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6.5600000000000006E-2</v>
      </c>
      <c r="F32" s="92">
        <v>0.42299999999999999</v>
      </c>
      <c r="G32" s="88">
        <f t="shared" si="3"/>
        <v>0.48859999999999998</v>
      </c>
      <c r="H32" s="89">
        <v>23</v>
      </c>
      <c r="I32" s="90" t="s">
        <v>64</v>
      </c>
      <c r="J32" s="74">
        <f t="shared" si="4"/>
        <v>2.3E-3</v>
      </c>
      <c r="K32" s="89">
        <v>16</v>
      </c>
      <c r="L32" s="90" t="s">
        <v>64</v>
      </c>
      <c r="M32" s="74">
        <f t="shared" si="0"/>
        <v>1.6000000000000001E-3</v>
      </c>
      <c r="N32" s="89">
        <v>11</v>
      </c>
      <c r="O32" s="90" t="s">
        <v>64</v>
      </c>
      <c r="P32" s="74">
        <f t="shared" si="1"/>
        <v>1.0999999999999998E-3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6.9580000000000003E-2</v>
      </c>
      <c r="F33" s="92">
        <v>0.43390000000000001</v>
      </c>
      <c r="G33" s="88">
        <f t="shared" si="3"/>
        <v>0.50348000000000004</v>
      </c>
      <c r="H33" s="89">
        <v>25</v>
      </c>
      <c r="I33" s="90" t="s">
        <v>64</v>
      </c>
      <c r="J33" s="74">
        <f t="shared" si="4"/>
        <v>2.5000000000000001E-3</v>
      </c>
      <c r="K33" s="89">
        <v>17</v>
      </c>
      <c r="L33" s="90" t="s">
        <v>64</v>
      </c>
      <c r="M33" s="74">
        <f t="shared" si="0"/>
        <v>1.7000000000000001E-3</v>
      </c>
      <c r="N33" s="89">
        <v>12</v>
      </c>
      <c r="O33" s="90" t="s">
        <v>64</v>
      </c>
      <c r="P33" s="74">
        <f t="shared" si="1"/>
        <v>1.2000000000000001E-3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7.3340000000000002E-2</v>
      </c>
      <c r="F34" s="92">
        <v>0.44340000000000002</v>
      </c>
      <c r="G34" s="88">
        <f t="shared" si="3"/>
        <v>0.51673999999999998</v>
      </c>
      <c r="H34" s="89">
        <v>26</v>
      </c>
      <c r="I34" s="90" t="s">
        <v>64</v>
      </c>
      <c r="J34" s="74">
        <f t="shared" si="4"/>
        <v>2.5999999999999999E-3</v>
      </c>
      <c r="K34" s="89">
        <v>18</v>
      </c>
      <c r="L34" s="90" t="s">
        <v>64</v>
      </c>
      <c r="M34" s="74">
        <f t="shared" si="0"/>
        <v>1.8E-3</v>
      </c>
      <c r="N34" s="89">
        <v>13</v>
      </c>
      <c r="O34" s="90" t="s">
        <v>64</v>
      </c>
      <c r="P34" s="74">
        <f t="shared" si="1"/>
        <v>1.2999999999999999E-3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7.6920000000000002E-2</v>
      </c>
      <c r="F35" s="92">
        <v>0.4516</v>
      </c>
      <c r="G35" s="88">
        <f t="shared" si="3"/>
        <v>0.52851999999999999</v>
      </c>
      <c r="H35" s="89">
        <v>28</v>
      </c>
      <c r="I35" s="90" t="s">
        <v>64</v>
      </c>
      <c r="J35" s="74">
        <f t="shared" si="4"/>
        <v>2.8E-3</v>
      </c>
      <c r="K35" s="89">
        <v>19</v>
      </c>
      <c r="L35" s="90" t="s">
        <v>64</v>
      </c>
      <c r="M35" s="74">
        <f t="shared" si="0"/>
        <v>1.9E-3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8.0339999999999995E-2</v>
      </c>
      <c r="F36" s="92">
        <v>0.45879999999999999</v>
      </c>
      <c r="G36" s="88">
        <f t="shared" si="3"/>
        <v>0.53913999999999995</v>
      </c>
      <c r="H36" s="89">
        <v>30</v>
      </c>
      <c r="I36" s="90" t="s">
        <v>64</v>
      </c>
      <c r="J36" s="74">
        <f t="shared" si="4"/>
        <v>3.0000000000000001E-3</v>
      </c>
      <c r="K36" s="89">
        <v>20</v>
      </c>
      <c r="L36" s="90" t="s">
        <v>64</v>
      </c>
      <c r="M36" s="74">
        <f t="shared" si="0"/>
        <v>2E-3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8.362E-2</v>
      </c>
      <c r="F37" s="92">
        <v>0.4652</v>
      </c>
      <c r="G37" s="88">
        <f t="shared" si="3"/>
        <v>0.54881999999999997</v>
      </c>
      <c r="H37" s="89">
        <v>32</v>
      </c>
      <c r="I37" s="90" t="s">
        <v>64</v>
      </c>
      <c r="J37" s="74">
        <f t="shared" si="4"/>
        <v>3.2000000000000002E-3</v>
      </c>
      <c r="K37" s="89">
        <v>21</v>
      </c>
      <c r="L37" s="90" t="s">
        <v>64</v>
      </c>
      <c r="M37" s="74">
        <f t="shared" si="0"/>
        <v>2.1000000000000003E-3</v>
      </c>
      <c r="N37" s="89">
        <v>15</v>
      </c>
      <c r="O37" s="90" t="s">
        <v>64</v>
      </c>
      <c r="P37" s="74">
        <f t="shared" si="1"/>
        <v>1.5E-3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8.6779999999999996E-2</v>
      </c>
      <c r="F38" s="92">
        <v>0.4708</v>
      </c>
      <c r="G38" s="88">
        <f t="shared" si="3"/>
        <v>0.55757999999999996</v>
      </c>
      <c r="H38" s="89">
        <v>34</v>
      </c>
      <c r="I38" s="90" t="s">
        <v>64</v>
      </c>
      <c r="J38" s="74">
        <f t="shared" si="4"/>
        <v>3.4000000000000002E-3</v>
      </c>
      <c r="K38" s="89">
        <v>22</v>
      </c>
      <c r="L38" s="90" t="s">
        <v>64</v>
      </c>
      <c r="M38" s="74">
        <f t="shared" si="0"/>
        <v>2.1999999999999997E-3</v>
      </c>
      <c r="N38" s="89">
        <v>16</v>
      </c>
      <c r="O38" s="90" t="s">
        <v>64</v>
      </c>
      <c r="P38" s="74">
        <f t="shared" si="1"/>
        <v>1.6000000000000001E-3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8.9819999999999997E-2</v>
      </c>
      <c r="F39" s="92">
        <v>0.4758</v>
      </c>
      <c r="G39" s="88">
        <f t="shared" si="3"/>
        <v>0.56562000000000001</v>
      </c>
      <c r="H39" s="89">
        <v>36</v>
      </c>
      <c r="I39" s="90" t="s">
        <v>64</v>
      </c>
      <c r="J39" s="74">
        <f t="shared" si="4"/>
        <v>3.5999999999999999E-3</v>
      </c>
      <c r="K39" s="89">
        <v>23</v>
      </c>
      <c r="L39" s="90" t="s">
        <v>64</v>
      </c>
      <c r="M39" s="74">
        <f t="shared" si="0"/>
        <v>2.3E-3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9.2770000000000005E-2</v>
      </c>
      <c r="F40" s="92">
        <v>0.48039999999999999</v>
      </c>
      <c r="G40" s="88">
        <f t="shared" si="3"/>
        <v>0.57316999999999996</v>
      </c>
      <c r="H40" s="89">
        <v>37</v>
      </c>
      <c r="I40" s="90" t="s">
        <v>64</v>
      </c>
      <c r="J40" s="74">
        <f t="shared" si="4"/>
        <v>3.6999999999999997E-3</v>
      </c>
      <c r="K40" s="89">
        <v>24</v>
      </c>
      <c r="L40" s="90" t="s">
        <v>64</v>
      </c>
      <c r="M40" s="74">
        <f t="shared" si="0"/>
        <v>2.4000000000000002E-3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9.8400000000000001E-2</v>
      </c>
      <c r="F41" s="92">
        <v>0.48799999999999999</v>
      </c>
      <c r="G41" s="88">
        <f t="shared" si="3"/>
        <v>0.58640000000000003</v>
      </c>
      <c r="H41" s="89">
        <v>41</v>
      </c>
      <c r="I41" s="90" t="s">
        <v>64</v>
      </c>
      <c r="J41" s="74">
        <f t="shared" si="4"/>
        <v>4.1000000000000003E-3</v>
      </c>
      <c r="K41" s="89">
        <v>26</v>
      </c>
      <c r="L41" s="90" t="s">
        <v>64</v>
      </c>
      <c r="M41" s="74">
        <f t="shared" si="0"/>
        <v>2.5999999999999999E-3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0.1037</v>
      </c>
      <c r="F42" s="92">
        <v>0.49419999999999997</v>
      </c>
      <c r="G42" s="88">
        <f t="shared" si="3"/>
        <v>0.59789999999999999</v>
      </c>
      <c r="H42" s="89">
        <v>44</v>
      </c>
      <c r="I42" s="90" t="s">
        <v>64</v>
      </c>
      <c r="J42" s="74">
        <f t="shared" si="4"/>
        <v>4.3999999999999994E-3</v>
      </c>
      <c r="K42" s="89">
        <v>28</v>
      </c>
      <c r="L42" s="90" t="s">
        <v>64</v>
      </c>
      <c r="M42" s="74">
        <f t="shared" si="0"/>
        <v>2.8E-3</v>
      </c>
      <c r="N42" s="89">
        <v>21</v>
      </c>
      <c r="O42" s="90" t="s">
        <v>64</v>
      </c>
      <c r="P42" s="74">
        <f t="shared" si="1"/>
        <v>2.1000000000000003E-3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0.10879999999999999</v>
      </c>
      <c r="F43" s="92">
        <v>0.49930000000000002</v>
      </c>
      <c r="G43" s="88">
        <f t="shared" si="3"/>
        <v>0.60809999999999997</v>
      </c>
      <c r="H43" s="89">
        <v>48</v>
      </c>
      <c r="I43" s="90" t="s">
        <v>64</v>
      </c>
      <c r="J43" s="74">
        <f t="shared" si="4"/>
        <v>4.8000000000000004E-3</v>
      </c>
      <c r="K43" s="89">
        <v>30</v>
      </c>
      <c r="L43" s="90" t="s">
        <v>64</v>
      </c>
      <c r="M43" s="74">
        <f t="shared" si="0"/>
        <v>3.0000000000000001E-3</v>
      </c>
      <c r="N43" s="89">
        <v>22</v>
      </c>
      <c r="O43" s="90" t="s">
        <v>64</v>
      </c>
      <c r="P43" s="74">
        <f t="shared" si="1"/>
        <v>2.1999999999999997E-3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0.11360000000000001</v>
      </c>
      <c r="F44" s="92">
        <v>0.50339999999999996</v>
      </c>
      <c r="G44" s="88">
        <f t="shared" si="3"/>
        <v>0.61699999999999999</v>
      </c>
      <c r="H44" s="89">
        <v>51</v>
      </c>
      <c r="I44" s="90" t="s">
        <v>64</v>
      </c>
      <c r="J44" s="74">
        <f t="shared" si="4"/>
        <v>5.0999999999999995E-3</v>
      </c>
      <c r="K44" s="89">
        <v>32</v>
      </c>
      <c r="L44" s="90" t="s">
        <v>64</v>
      </c>
      <c r="M44" s="74">
        <f t="shared" si="0"/>
        <v>3.2000000000000002E-3</v>
      </c>
      <c r="N44" s="89">
        <v>23</v>
      </c>
      <c r="O44" s="90" t="s">
        <v>64</v>
      </c>
      <c r="P44" s="74">
        <f t="shared" si="1"/>
        <v>2.3E-3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0.1183</v>
      </c>
      <c r="F45" s="92">
        <v>0.50670000000000004</v>
      </c>
      <c r="G45" s="88">
        <f t="shared" si="3"/>
        <v>0.625</v>
      </c>
      <c r="H45" s="89">
        <v>55</v>
      </c>
      <c r="I45" s="90" t="s">
        <v>64</v>
      </c>
      <c r="J45" s="74">
        <f t="shared" si="4"/>
        <v>5.4999999999999997E-3</v>
      </c>
      <c r="K45" s="89">
        <v>34</v>
      </c>
      <c r="L45" s="90" t="s">
        <v>64</v>
      </c>
      <c r="M45" s="74">
        <f t="shared" si="0"/>
        <v>3.4000000000000002E-3</v>
      </c>
      <c r="N45" s="89">
        <v>25</v>
      </c>
      <c r="O45" s="90" t="s">
        <v>64</v>
      </c>
      <c r="P45" s="74">
        <f t="shared" si="1"/>
        <v>2.5000000000000001E-3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0.1227</v>
      </c>
      <c r="F46" s="92">
        <v>0.50939999999999996</v>
      </c>
      <c r="G46" s="88">
        <f t="shared" si="3"/>
        <v>0.6321</v>
      </c>
      <c r="H46" s="89">
        <v>58</v>
      </c>
      <c r="I46" s="90" t="s">
        <v>64</v>
      </c>
      <c r="J46" s="74">
        <f t="shared" si="4"/>
        <v>5.8000000000000005E-3</v>
      </c>
      <c r="K46" s="89">
        <v>36</v>
      </c>
      <c r="L46" s="90" t="s">
        <v>64</v>
      </c>
      <c r="M46" s="74">
        <f t="shared" si="0"/>
        <v>3.5999999999999999E-3</v>
      </c>
      <c r="N46" s="89">
        <v>26</v>
      </c>
      <c r="O46" s="90" t="s">
        <v>64</v>
      </c>
      <c r="P46" s="74">
        <f t="shared" si="1"/>
        <v>2.5999999999999999E-3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0.13120000000000001</v>
      </c>
      <c r="F47" s="92">
        <v>0.51319999999999999</v>
      </c>
      <c r="G47" s="88">
        <f t="shared" si="3"/>
        <v>0.64439999999999997</v>
      </c>
      <c r="H47" s="89">
        <v>65</v>
      </c>
      <c r="I47" s="90" t="s">
        <v>64</v>
      </c>
      <c r="J47" s="74">
        <f t="shared" si="4"/>
        <v>6.5000000000000006E-3</v>
      </c>
      <c r="K47" s="89">
        <v>39</v>
      </c>
      <c r="L47" s="90" t="s">
        <v>64</v>
      </c>
      <c r="M47" s="74">
        <f t="shared" si="0"/>
        <v>3.8999999999999998E-3</v>
      </c>
      <c r="N47" s="89">
        <v>29</v>
      </c>
      <c r="O47" s="90" t="s">
        <v>64</v>
      </c>
      <c r="P47" s="74">
        <f t="shared" si="1"/>
        <v>2.9000000000000002E-3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0.13919999999999999</v>
      </c>
      <c r="F48" s="92">
        <v>0.51549999999999996</v>
      </c>
      <c r="G48" s="88">
        <f t="shared" si="3"/>
        <v>0.65469999999999995</v>
      </c>
      <c r="H48" s="89">
        <v>72</v>
      </c>
      <c r="I48" s="90" t="s">
        <v>64</v>
      </c>
      <c r="J48" s="74">
        <f t="shared" si="4"/>
        <v>7.1999999999999998E-3</v>
      </c>
      <c r="K48" s="89">
        <v>43</v>
      </c>
      <c r="L48" s="90" t="s">
        <v>64</v>
      </c>
      <c r="M48" s="74">
        <f t="shared" si="0"/>
        <v>4.3E-3</v>
      </c>
      <c r="N48" s="89">
        <v>31</v>
      </c>
      <c r="O48" s="90" t="s">
        <v>64</v>
      </c>
      <c r="P48" s="74">
        <f t="shared" si="1"/>
        <v>3.0999999999999999E-3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0.1467</v>
      </c>
      <c r="F49" s="92">
        <v>0.51649999999999996</v>
      </c>
      <c r="G49" s="88">
        <f t="shared" si="3"/>
        <v>0.66320000000000001</v>
      </c>
      <c r="H49" s="89">
        <v>78</v>
      </c>
      <c r="I49" s="90" t="s">
        <v>64</v>
      </c>
      <c r="J49" s="74">
        <f t="shared" si="4"/>
        <v>7.7999999999999996E-3</v>
      </c>
      <c r="K49" s="89">
        <v>46</v>
      </c>
      <c r="L49" s="90" t="s">
        <v>64</v>
      </c>
      <c r="M49" s="74">
        <f t="shared" si="0"/>
        <v>4.5999999999999999E-3</v>
      </c>
      <c r="N49" s="89">
        <v>34</v>
      </c>
      <c r="O49" s="90" t="s">
        <v>64</v>
      </c>
      <c r="P49" s="74">
        <f t="shared" si="1"/>
        <v>3.4000000000000002E-3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0.15379999999999999</v>
      </c>
      <c r="F50" s="92">
        <v>0.51670000000000005</v>
      </c>
      <c r="G50" s="88">
        <f t="shared" si="3"/>
        <v>0.6705000000000001</v>
      </c>
      <c r="H50" s="89">
        <v>85</v>
      </c>
      <c r="I50" s="90" t="s">
        <v>64</v>
      </c>
      <c r="J50" s="74">
        <f t="shared" si="4"/>
        <v>8.5000000000000006E-3</v>
      </c>
      <c r="K50" s="89">
        <v>50</v>
      </c>
      <c r="L50" s="90" t="s">
        <v>64</v>
      </c>
      <c r="M50" s="74">
        <f t="shared" si="0"/>
        <v>5.0000000000000001E-3</v>
      </c>
      <c r="N50" s="89">
        <v>36</v>
      </c>
      <c r="O50" s="90" t="s">
        <v>64</v>
      </c>
      <c r="P50" s="74">
        <f t="shared" si="1"/>
        <v>3.5999999999999999E-3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0.16070000000000001</v>
      </c>
      <c r="F51" s="92">
        <v>0.5161</v>
      </c>
      <c r="G51" s="88">
        <f t="shared" si="3"/>
        <v>0.67680000000000007</v>
      </c>
      <c r="H51" s="89">
        <v>92</v>
      </c>
      <c r="I51" s="90" t="s">
        <v>64</v>
      </c>
      <c r="J51" s="74">
        <f t="shared" si="4"/>
        <v>9.1999999999999998E-3</v>
      </c>
      <c r="K51" s="89">
        <v>53</v>
      </c>
      <c r="L51" s="90" t="s">
        <v>64</v>
      </c>
      <c r="M51" s="74">
        <f t="shared" si="0"/>
        <v>5.3E-3</v>
      </c>
      <c r="N51" s="89">
        <v>38</v>
      </c>
      <c r="O51" s="90" t="s">
        <v>64</v>
      </c>
      <c r="P51" s="74">
        <f t="shared" si="1"/>
        <v>3.8E-3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0.16719999999999999</v>
      </c>
      <c r="F52" s="92">
        <v>0.5151</v>
      </c>
      <c r="G52" s="88">
        <f t="shared" si="3"/>
        <v>0.68230000000000002</v>
      </c>
      <c r="H52" s="89">
        <v>98</v>
      </c>
      <c r="I52" s="90" t="s">
        <v>64</v>
      </c>
      <c r="J52" s="74">
        <f t="shared" si="4"/>
        <v>9.7999999999999997E-3</v>
      </c>
      <c r="K52" s="89">
        <v>56</v>
      </c>
      <c r="L52" s="90" t="s">
        <v>64</v>
      </c>
      <c r="M52" s="74">
        <f t="shared" si="0"/>
        <v>5.5999999999999999E-3</v>
      </c>
      <c r="N52" s="89">
        <v>41</v>
      </c>
      <c r="O52" s="90" t="s">
        <v>64</v>
      </c>
      <c r="P52" s="74">
        <f t="shared" si="1"/>
        <v>4.1000000000000003E-3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0.1736</v>
      </c>
      <c r="F53" s="92">
        <v>0.51349999999999996</v>
      </c>
      <c r="G53" s="88">
        <f t="shared" si="3"/>
        <v>0.68709999999999993</v>
      </c>
      <c r="H53" s="89">
        <v>105</v>
      </c>
      <c r="I53" s="90" t="s">
        <v>64</v>
      </c>
      <c r="J53" s="74">
        <f t="shared" si="4"/>
        <v>1.0499999999999999E-2</v>
      </c>
      <c r="K53" s="89">
        <v>60</v>
      </c>
      <c r="L53" s="90" t="s">
        <v>64</v>
      </c>
      <c r="M53" s="74">
        <f t="shared" si="0"/>
        <v>6.0000000000000001E-3</v>
      </c>
      <c r="N53" s="89">
        <v>43</v>
      </c>
      <c r="O53" s="90" t="s">
        <v>64</v>
      </c>
      <c r="P53" s="74">
        <f t="shared" si="1"/>
        <v>4.3E-3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0.1797</v>
      </c>
      <c r="F54" s="92">
        <v>0.51170000000000004</v>
      </c>
      <c r="G54" s="88">
        <f t="shared" si="3"/>
        <v>0.69140000000000001</v>
      </c>
      <c r="H54" s="89">
        <v>111</v>
      </c>
      <c r="I54" s="90" t="s">
        <v>64</v>
      </c>
      <c r="J54" s="74">
        <f t="shared" si="4"/>
        <v>1.11E-2</v>
      </c>
      <c r="K54" s="89">
        <v>63</v>
      </c>
      <c r="L54" s="90" t="s">
        <v>64</v>
      </c>
      <c r="M54" s="74">
        <f t="shared" si="0"/>
        <v>6.3E-3</v>
      </c>
      <c r="N54" s="89">
        <v>46</v>
      </c>
      <c r="O54" s="90" t="s">
        <v>64</v>
      </c>
      <c r="P54" s="74">
        <f t="shared" si="1"/>
        <v>4.5999999999999999E-3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0.1855</v>
      </c>
      <c r="F55" s="92">
        <v>0.50960000000000005</v>
      </c>
      <c r="G55" s="88">
        <f t="shared" si="3"/>
        <v>0.69510000000000005</v>
      </c>
      <c r="H55" s="89">
        <v>118</v>
      </c>
      <c r="I55" s="90" t="s">
        <v>64</v>
      </c>
      <c r="J55" s="74">
        <f t="shared" si="4"/>
        <v>1.18E-2</v>
      </c>
      <c r="K55" s="89">
        <v>66</v>
      </c>
      <c r="L55" s="90" t="s">
        <v>64</v>
      </c>
      <c r="M55" s="74">
        <f t="shared" si="0"/>
        <v>6.6E-3</v>
      </c>
      <c r="N55" s="89">
        <v>48</v>
      </c>
      <c r="O55" s="90" t="s">
        <v>64</v>
      </c>
      <c r="P55" s="74">
        <f t="shared" si="1"/>
        <v>4.8000000000000004E-3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0.1913</v>
      </c>
      <c r="F56" s="92">
        <v>0.50729999999999997</v>
      </c>
      <c r="G56" s="88">
        <f t="shared" si="3"/>
        <v>0.6986</v>
      </c>
      <c r="H56" s="89">
        <v>125</v>
      </c>
      <c r="I56" s="90" t="s">
        <v>64</v>
      </c>
      <c r="J56" s="74">
        <f t="shared" si="4"/>
        <v>1.2500000000000001E-2</v>
      </c>
      <c r="K56" s="89">
        <v>69</v>
      </c>
      <c r="L56" s="90" t="s">
        <v>64</v>
      </c>
      <c r="M56" s="74">
        <f t="shared" si="0"/>
        <v>6.9000000000000008E-3</v>
      </c>
      <c r="N56" s="89">
        <v>50</v>
      </c>
      <c r="O56" s="90" t="s">
        <v>64</v>
      </c>
      <c r="P56" s="74">
        <f t="shared" si="1"/>
        <v>5.0000000000000001E-3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0.1968</v>
      </c>
      <c r="F57" s="92">
        <v>0.50480000000000003</v>
      </c>
      <c r="G57" s="88">
        <f t="shared" si="3"/>
        <v>0.7016</v>
      </c>
      <c r="H57" s="89">
        <v>131</v>
      </c>
      <c r="I57" s="90" t="s">
        <v>64</v>
      </c>
      <c r="J57" s="74">
        <f t="shared" si="4"/>
        <v>1.3100000000000001E-2</v>
      </c>
      <c r="K57" s="89">
        <v>72</v>
      </c>
      <c r="L57" s="90" t="s">
        <v>64</v>
      </c>
      <c r="M57" s="74">
        <f t="shared" si="0"/>
        <v>7.1999999999999998E-3</v>
      </c>
      <c r="N57" s="89">
        <v>52</v>
      </c>
      <c r="O57" s="90" t="s">
        <v>64</v>
      </c>
      <c r="P57" s="74">
        <f t="shared" si="1"/>
        <v>5.1999999999999998E-3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0.2074</v>
      </c>
      <c r="F58" s="92">
        <v>0.49940000000000001</v>
      </c>
      <c r="G58" s="88">
        <f t="shared" si="3"/>
        <v>0.70679999999999998</v>
      </c>
      <c r="H58" s="89">
        <v>145</v>
      </c>
      <c r="I58" s="90" t="s">
        <v>64</v>
      </c>
      <c r="J58" s="74">
        <f t="shared" si="4"/>
        <v>1.4499999999999999E-2</v>
      </c>
      <c r="K58" s="89">
        <v>79</v>
      </c>
      <c r="L58" s="90" t="s">
        <v>64</v>
      </c>
      <c r="M58" s="74">
        <f t="shared" si="0"/>
        <v>7.9000000000000008E-3</v>
      </c>
      <c r="N58" s="89">
        <v>57</v>
      </c>
      <c r="O58" s="90" t="s">
        <v>64</v>
      </c>
      <c r="P58" s="74">
        <f t="shared" si="1"/>
        <v>5.7000000000000002E-3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0.22</v>
      </c>
      <c r="F59" s="92">
        <v>0.49220000000000003</v>
      </c>
      <c r="G59" s="88">
        <f t="shared" si="3"/>
        <v>0.71220000000000006</v>
      </c>
      <c r="H59" s="89">
        <v>161</v>
      </c>
      <c r="I59" s="90" t="s">
        <v>64</v>
      </c>
      <c r="J59" s="74">
        <f t="shared" si="4"/>
        <v>1.61E-2</v>
      </c>
      <c r="K59" s="89">
        <v>86</v>
      </c>
      <c r="L59" s="90" t="s">
        <v>64</v>
      </c>
      <c r="M59" s="74">
        <f t="shared" si="0"/>
        <v>8.6E-3</v>
      </c>
      <c r="N59" s="89">
        <v>63</v>
      </c>
      <c r="O59" s="90" t="s">
        <v>64</v>
      </c>
      <c r="P59" s="74">
        <f t="shared" si="1"/>
        <v>6.3E-3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0.2319</v>
      </c>
      <c r="F60" s="92">
        <v>0.48480000000000001</v>
      </c>
      <c r="G60" s="88">
        <f t="shared" si="3"/>
        <v>0.7167</v>
      </c>
      <c r="H60" s="89">
        <v>178</v>
      </c>
      <c r="I60" s="90" t="s">
        <v>64</v>
      </c>
      <c r="J60" s="74">
        <f t="shared" si="4"/>
        <v>1.78E-2</v>
      </c>
      <c r="K60" s="89">
        <v>94</v>
      </c>
      <c r="L60" s="90" t="s">
        <v>64</v>
      </c>
      <c r="M60" s="74">
        <f t="shared" si="0"/>
        <v>9.4000000000000004E-3</v>
      </c>
      <c r="N60" s="89">
        <v>68</v>
      </c>
      <c r="O60" s="90" t="s">
        <v>64</v>
      </c>
      <c r="P60" s="74">
        <f t="shared" si="1"/>
        <v>6.8000000000000005E-3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0.24329999999999999</v>
      </c>
      <c r="F61" s="92">
        <v>0.4773</v>
      </c>
      <c r="G61" s="88">
        <f t="shared" si="3"/>
        <v>0.72060000000000002</v>
      </c>
      <c r="H61" s="89">
        <v>195</v>
      </c>
      <c r="I61" s="90" t="s">
        <v>64</v>
      </c>
      <c r="J61" s="74">
        <f t="shared" si="4"/>
        <v>1.95E-2</v>
      </c>
      <c r="K61" s="89">
        <v>101</v>
      </c>
      <c r="L61" s="90" t="s">
        <v>64</v>
      </c>
      <c r="M61" s="74">
        <f t="shared" si="0"/>
        <v>1.0100000000000001E-2</v>
      </c>
      <c r="N61" s="89">
        <v>74</v>
      </c>
      <c r="O61" s="90" t="s">
        <v>64</v>
      </c>
      <c r="P61" s="74">
        <f t="shared" si="1"/>
        <v>7.3999999999999995E-3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0.25409999999999999</v>
      </c>
      <c r="F62" s="92">
        <v>0.4698</v>
      </c>
      <c r="G62" s="88">
        <f t="shared" si="3"/>
        <v>0.72389999999999999</v>
      </c>
      <c r="H62" s="89">
        <v>212</v>
      </c>
      <c r="I62" s="90" t="s">
        <v>64</v>
      </c>
      <c r="J62" s="74">
        <f t="shared" si="4"/>
        <v>2.12E-2</v>
      </c>
      <c r="K62" s="89">
        <v>109</v>
      </c>
      <c r="L62" s="90" t="s">
        <v>64</v>
      </c>
      <c r="M62" s="74">
        <f t="shared" si="0"/>
        <v>1.09E-2</v>
      </c>
      <c r="N62" s="89">
        <v>79</v>
      </c>
      <c r="O62" s="90" t="s">
        <v>64</v>
      </c>
      <c r="P62" s="74">
        <f t="shared" si="1"/>
        <v>7.9000000000000008E-3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0.26440000000000002</v>
      </c>
      <c r="F63" s="92">
        <v>0.46239999999999998</v>
      </c>
      <c r="G63" s="88">
        <f t="shared" si="3"/>
        <v>0.7268</v>
      </c>
      <c r="H63" s="89">
        <v>229</v>
      </c>
      <c r="I63" s="90" t="s">
        <v>64</v>
      </c>
      <c r="J63" s="74">
        <f t="shared" si="4"/>
        <v>2.29E-2</v>
      </c>
      <c r="K63" s="89">
        <v>116</v>
      </c>
      <c r="L63" s="90" t="s">
        <v>64</v>
      </c>
      <c r="M63" s="74">
        <f t="shared" si="0"/>
        <v>1.1600000000000001E-2</v>
      </c>
      <c r="N63" s="89">
        <v>84</v>
      </c>
      <c r="O63" s="90" t="s">
        <v>64</v>
      </c>
      <c r="P63" s="74">
        <f t="shared" si="1"/>
        <v>8.4000000000000012E-3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0.27439999999999998</v>
      </c>
      <c r="F64" s="92">
        <v>0.45519999999999999</v>
      </c>
      <c r="G64" s="88">
        <f t="shared" si="3"/>
        <v>0.72960000000000003</v>
      </c>
      <c r="H64" s="89">
        <v>246</v>
      </c>
      <c r="I64" s="90" t="s">
        <v>64</v>
      </c>
      <c r="J64" s="74">
        <f t="shared" si="4"/>
        <v>2.46E-2</v>
      </c>
      <c r="K64" s="89">
        <v>123</v>
      </c>
      <c r="L64" s="90" t="s">
        <v>64</v>
      </c>
      <c r="M64" s="74">
        <f t="shared" si="0"/>
        <v>1.23E-2</v>
      </c>
      <c r="N64" s="89">
        <v>90</v>
      </c>
      <c r="O64" s="90" t="s">
        <v>64</v>
      </c>
      <c r="P64" s="74">
        <f t="shared" si="1"/>
        <v>8.9999999999999993E-3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0.28410000000000002</v>
      </c>
      <c r="F65" s="92">
        <v>0.4481</v>
      </c>
      <c r="G65" s="88">
        <f t="shared" si="3"/>
        <v>0.73219999999999996</v>
      </c>
      <c r="H65" s="89">
        <v>263</v>
      </c>
      <c r="I65" s="90" t="s">
        <v>64</v>
      </c>
      <c r="J65" s="74">
        <f t="shared" si="4"/>
        <v>2.63E-2</v>
      </c>
      <c r="K65" s="89">
        <v>130</v>
      </c>
      <c r="L65" s="90" t="s">
        <v>64</v>
      </c>
      <c r="M65" s="74">
        <f t="shared" si="0"/>
        <v>1.3000000000000001E-2</v>
      </c>
      <c r="N65" s="89">
        <v>95</v>
      </c>
      <c r="O65" s="90" t="s">
        <v>64</v>
      </c>
      <c r="P65" s="74">
        <f t="shared" si="1"/>
        <v>9.4999999999999998E-3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0.29339999999999999</v>
      </c>
      <c r="F66" s="92">
        <v>0.44109999999999999</v>
      </c>
      <c r="G66" s="88">
        <f t="shared" si="3"/>
        <v>0.73449999999999993</v>
      </c>
      <c r="H66" s="89">
        <v>280</v>
      </c>
      <c r="I66" s="90" t="s">
        <v>64</v>
      </c>
      <c r="J66" s="74">
        <f t="shared" si="4"/>
        <v>2.8000000000000004E-2</v>
      </c>
      <c r="K66" s="89">
        <v>137</v>
      </c>
      <c r="L66" s="90" t="s">
        <v>64</v>
      </c>
      <c r="M66" s="74">
        <f t="shared" si="0"/>
        <v>1.37E-2</v>
      </c>
      <c r="N66" s="89">
        <v>100</v>
      </c>
      <c r="O66" s="90" t="s">
        <v>64</v>
      </c>
      <c r="P66" s="74">
        <f t="shared" si="1"/>
        <v>0.01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0.31119999999999998</v>
      </c>
      <c r="F67" s="92">
        <v>0.4279</v>
      </c>
      <c r="G67" s="88">
        <f t="shared" si="3"/>
        <v>0.73909999999999998</v>
      </c>
      <c r="H67" s="89">
        <v>315</v>
      </c>
      <c r="I67" s="90" t="s">
        <v>64</v>
      </c>
      <c r="J67" s="74">
        <f t="shared" si="4"/>
        <v>3.15E-2</v>
      </c>
      <c r="K67" s="89">
        <v>151</v>
      </c>
      <c r="L67" s="90" t="s">
        <v>64</v>
      </c>
      <c r="M67" s="74">
        <f t="shared" si="0"/>
        <v>1.5099999999999999E-2</v>
      </c>
      <c r="N67" s="89">
        <v>111</v>
      </c>
      <c r="O67" s="90" t="s">
        <v>64</v>
      </c>
      <c r="P67" s="74">
        <f t="shared" si="1"/>
        <v>1.11E-2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0.32800000000000001</v>
      </c>
      <c r="F68" s="92">
        <v>0.4153</v>
      </c>
      <c r="G68" s="88">
        <f t="shared" si="3"/>
        <v>0.74330000000000007</v>
      </c>
      <c r="H68" s="89">
        <v>350</v>
      </c>
      <c r="I68" s="90" t="s">
        <v>64</v>
      </c>
      <c r="J68" s="74">
        <f t="shared" si="4"/>
        <v>3.4999999999999996E-2</v>
      </c>
      <c r="K68" s="89">
        <v>164</v>
      </c>
      <c r="L68" s="90" t="s">
        <v>64</v>
      </c>
      <c r="M68" s="74">
        <f t="shared" si="0"/>
        <v>1.6400000000000001E-2</v>
      </c>
      <c r="N68" s="89">
        <v>121</v>
      </c>
      <c r="O68" s="90" t="s">
        <v>64</v>
      </c>
      <c r="P68" s="74">
        <f t="shared" si="1"/>
        <v>1.21E-2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0.34399999999999997</v>
      </c>
      <c r="F69" s="92">
        <v>0.40360000000000001</v>
      </c>
      <c r="G69" s="88">
        <f t="shared" si="3"/>
        <v>0.74760000000000004</v>
      </c>
      <c r="H69" s="89">
        <v>385</v>
      </c>
      <c r="I69" s="90" t="s">
        <v>64</v>
      </c>
      <c r="J69" s="74">
        <f t="shared" si="4"/>
        <v>3.85E-2</v>
      </c>
      <c r="K69" s="89">
        <v>178</v>
      </c>
      <c r="L69" s="90" t="s">
        <v>64</v>
      </c>
      <c r="M69" s="74">
        <f t="shared" si="0"/>
        <v>1.78E-2</v>
      </c>
      <c r="N69" s="89">
        <v>131</v>
      </c>
      <c r="O69" s="90" t="s">
        <v>64</v>
      </c>
      <c r="P69" s="74">
        <f t="shared" si="1"/>
        <v>1.3100000000000001E-2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0.35930000000000001</v>
      </c>
      <c r="F70" s="92">
        <v>0.39250000000000002</v>
      </c>
      <c r="G70" s="88">
        <f t="shared" si="3"/>
        <v>0.75180000000000002</v>
      </c>
      <c r="H70" s="89">
        <v>420</v>
      </c>
      <c r="I70" s="90" t="s">
        <v>64</v>
      </c>
      <c r="J70" s="74">
        <f t="shared" si="4"/>
        <v>4.1999999999999996E-2</v>
      </c>
      <c r="K70" s="89">
        <v>190</v>
      </c>
      <c r="L70" s="90" t="s">
        <v>64</v>
      </c>
      <c r="M70" s="74">
        <f t="shared" si="0"/>
        <v>1.9E-2</v>
      </c>
      <c r="N70" s="89">
        <v>142</v>
      </c>
      <c r="O70" s="90" t="s">
        <v>64</v>
      </c>
      <c r="P70" s="74">
        <f t="shared" si="1"/>
        <v>1.4199999999999999E-2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0.374</v>
      </c>
      <c r="F71" s="92">
        <v>0.3821</v>
      </c>
      <c r="G71" s="88">
        <f t="shared" si="3"/>
        <v>0.75609999999999999</v>
      </c>
      <c r="H71" s="89">
        <v>455</v>
      </c>
      <c r="I71" s="90" t="s">
        <v>64</v>
      </c>
      <c r="J71" s="74">
        <f t="shared" si="4"/>
        <v>4.5499999999999999E-2</v>
      </c>
      <c r="K71" s="89">
        <v>203</v>
      </c>
      <c r="L71" s="90" t="s">
        <v>64</v>
      </c>
      <c r="M71" s="74">
        <f t="shared" si="0"/>
        <v>2.0300000000000002E-2</v>
      </c>
      <c r="N71" s="89">
        <v>152</v>
      </c>
      <c r="O71" s="90" t="s">
        <v>64</v>
      </c>
      <c r="P71" s="74">
        <f t="shared" si="1"/>
        <v>1.52E-2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0.3881</v>
      </c>
      <c r="F72" s="92">
        <v>0.37230000000000002</v>
      </c>
      <c r="G72" s="88">
        <f t="shared" si="3"/>
        <v>0.76039999999999996</v>
      </c>
      <c r="H72" s="89">
        <v>490</v>
      </c>
      <c r="I72" s="90" t="s">
        <v>64</v>
      </c>
      <c r="J72" s="74">
        <f t="shared" si="4"/>
        <v>4.9000000000000002E-2</v>
      </c>
      <c r="K72" s="89">
        <v>215</v>
      </c>
      <c r="L72" s="90" t="s">
        <v>64</v>
      </c>
      <c r="M72" s="74">
        <f t="shared" si="0"/>
        <v>2.1499999999999998E-2</v>
      </c>
      <c r="N72" s="89">
        <v>162</v>
      </c>
      <c r="O72" s="90" t="s">
        <v>64</v>
      </c>
      <c r="P72" s="74">
        <f t="shared" si="1"/>
        <v>1.6199999999999999E-2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0.41489999999999999</v>
      </c>
      <c r="F73" s="92">
        <v>0.3543</v>
      </c>
      <c r="G73" s="88">
        <f t="shared" si="3"/>
        <v>0.76919999999999999</v>
      </c>
      <c r="H73" s="89">
        <v>561</v>
      </c>
      <c r="I73" s="90" t="s">
        <v>64</v>
      </c>
      <c r="J73" s="74">
        <f t="shared" si="4"/>
        <v>5.6100000000000004E-2</v>
      </c>
      <c r="K73" s="89">
        <v>239</v>
      </c>
      <c r="L73" s="90" t="s">
        <v>64</v>
      </c>
      <c r="M73" s="74">
        <f t="shared" si="0"/>
        <v>2.3899999999999998E-2</v>
      </c>
      <c r="N73" s="89">
        <v>181</v>
      </c>
      <c r="O73" s="90" t="s">
        <v>64</v>
      </c>
      <c r="P73" s="74">
        <f t="shared" si="1"/>
        <v>1.8099999999999998E-2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0.44009999999999999</v>
      </c>
      <c r="F74" s="92">
        <v>0.33829999999999999</v>
      </c>
      <c r="G74" s="88">
        <f t="shared" si="3"/>
        <v>0.77839999999999998</v>
      </c>
      <c r="H74" s="89">
        <v>631</v>
      </c>
      <c r="I74" s="90" t="s">
        <v>64</v>
      </c>
      <c r="J74" s="74">
        <f t="shared" si="4"/>
        <v>6.3100000000000003E-2</v>
      </c>
      <c r="K74" s="89">
        <v>261</v>
      </c>
      <c r="L74" s="90" t="s">
        <v>64</v>
      </c>
      <c r="M74" s="74">
        <f t="shared" si="0"/>
        <v>2.6100000000000002E-2</v>
      </c>
      <c r="N74" s="89">
        <v>201</v>
      </c>
      <c r="O74" s="90" t="s">
        <v>64</v>
      </c>
      <c r="P74" s="74">
        <f t="shared" si="1"/>
        <v>2.01E-2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0.46389999999999998</v>
      </c>
      <c r="F75" s="92">
        <v>0.32379999999999998</v>
      </c>
      <c r="G75" s="88">
        <f t="shared" si="3"/>
        <v>0.78769999999999996</v>
      </c>
      <c r="H75" s="89">
        <v>702</v>
      </c>
      <c r="I75" s="90" t="s">
        <v>64</v>
      </c>
      <c r="J75" s="74">
        <f t="shared" si="4"/>
        <v>7.0199999999999999E-2</v>
      </c>
      <c r="K75" s="89">
        <v>283</v>
      </c>
      <c r="L75" s="90" t="s">
        <v>64</v>
      </c>
      <c r="M75" s="74">
        <f t="shared" si="0"/>
        <v>2.8299999999999999E-2</v>
      </c>
      <c r="N75" s="89">
        <v>220</v>
      </c>
      <c r="O75" s="90" t="s">
        <v>64</v>
      </c>
      <c r="P75" s="74">
        <f t="shared" si="1"/>
        <v>2.1999999999999999E-2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0.48649999999999999</v>
      </c>
      <c r="F76" s="92">
        <v>0.31080000000000002</v>
      </c>
      <c r="G76" s="88">
        <f t="shared" si="3"/>
        <v>0.79730000000000001</v>
      </c>
      <c r="H76" s="89">
        <v>773</v>
      </c>
      <c r="I76" s="90" t="s">
        <v>64</v>
      </c>
      <c r="J76" s="74">
        <f t="shared" si="4"/>
        <v>7.7300000000000008E-2</v>
      </c>
      <c r="K76" s="89">
        <v>303</v>
      </c>
      <c r="L76" s="90" t="s">
        <v>64</v>
      </c>
      <c r="M76" s="74">
        <f t="shared" si="0"/>
        <v>3.0300000000000001E-2</v>
      </c>
      <c r="N76" s="89">
        <v>238</v>
      </c>
      <c r="O76" s="90" t="s">
        <v>64</v>
      </c>
      <c r="P76" s="74">
        <f t="shared" si="1"/>
        <v>2.3799999999999998E-2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0.50819999999999999</v>
      </c>
      <c r="F77" s="92">
        <v>0.2989</v>
      </c>
      <c r="G77" s="88">
        <f t="shared" si="3"/>
        <v>0.80709999999999993</v>
      </c>
      <c r="H77" s="89">
        <v>843</v>
      </c>
      <c r="I77" s="90" t="s">
        <v>64</v>
      </c>
      <c r="J77" s="74">
        <f t="shared" si="4"/>
        <v>8.43E-2</v>
      </c>
      <c r="K77" s="89">
        <v>323</v>
      </c>
      <c r="L77" s="90" t="s">
        <v>64</v>
      </c>
      <c r="M77" s="74">
        <f t="shared" si="0"/>
        <v>3.2300000000000002E-2</v>
      </c>
      <c r="N77" s="89">
        <v>256</v>
      </c>
      <c r="O77" s="90" t="s">
        <v>64</v>
      </c>
      <c r="P77" s="74">
        <f t="shared" si="1"/>
        <v>2.5600000000000001E-2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0.52890000000000004</v>
      </c>
      <c r="F78" s="92">
        <v>0.28810000000000002</v>
      </c>
      <c r="G78" s="88">
        <f t="shared" si="3"/>
        <v>0.81700000000000006</v>
      </c>
      <c r="H78" s="89">
        <v>913</v>
      </c>
      <c r="I78" s="90" t="s">
        <v>64</v>
      </c>
      <c r="J78" s="74">
        <f t="shared" si="4"/>
        <v>9.1300000000000006E-2</v>
      </c>
      <c r="K78" s="89">
        <v>343</v>
      </c>
      <c r="L78" s="90" t="s">
        <v>64</v>
      </c>
      <c r="M78" s="74">
        <f t="shared" si="0"/>
        <v>3.4300000000000004E-2</v>
      </c>
      <c r="N78" s="89">
        <v>274</v>
      </c>
      <c r="O78" s="90" t="s">
        <v>64</v>
      </c>
      <c r="P78" s="74">
        <f t="shared" si="1"/>
        <v>2.7400000000000001E-2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0.54890000000000005</v>
      </c>
      <c r="F79" s="92">
        <v>0.27810000000000001</v>
      </c>
      <c r="G79" s="88">
        <f t="shared" si="3"/>
        <v>0.82700000000000007</v>
      </c>
      <c r="H79" s="89">
        <v>983</v>
      </c>
      <c r="I79" s="90" t="s">
        <v>64</v>
      </c>
      <c r="J79" s="74">
        <f t="shared" si="4"/>
        <v>9.8299999999999998E-2</v>
      </c>
      <c r="K79" s="89">
        <v>361</v>
      </c>
      <c r="L79" s="90" t="s">
        <v>64</v>
      </c>
      <c r="M79" s="74">
        <f t="shared" si="0"/>
        <v>3.61E-2</v>
      </c>
      <c r="N79" s="89">
        <v>292</v>
      </c>
      <c r="O79" s="90" t="s">
        <v>64</v>
      </c>
      <c r="P79" s="74">
        <f t="shared" si="1"/>
        <v>2.9199999999999997E-2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0.55179999999999996</v>
      </c>
      <c r="F80" s="92">
        <v>0.26889999999999997</v>
      </c>
      <c r="G80" s="88">
        <f t="shared" si="3"/>
        <v>0.82069999999999999</v>
      </c>
      <c r="H80" s="89">
        <v>1054</v>
      </c>
      <c r="I80" s="90" t="s">
        <v>64</v>
      </c>
      <c r="J80" s="74">
        <f t="shared" si="4"/>
        <v>0.10540000000000001</v>
      </c>
      <c r="K80" s="89">
        <v>379</v>
      </c>
      <c r="L80" s="90" t="s">
        <v>64</v>
      </c>
      <c r="M80" s="74">
        <f t="shared" si="0"/>
        <v>3.7900000000000003E-2</v>
      </c>
      <c r="N80" s="89">
        <v>309</v>
      </c>
      <c r="O80" s="90" t="s">
        <v>64</v>
      </c>
      <c r="P80" s="74">
        <f t="shared" si="1"/>
        <v>3.09E-2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0.55759999999999998</v>
      </c>
      <c r="F81" s="92">
        <v>0.26050000000000001</v>
      </c>
      <c r="G81" s="88">
        <f t="shared" si="3"/>
        <v>0.81810000000000005</v>
      </c>
      <c r="H81" s="89">
        <v>1125</v>
      </c>
      <c r="I81" s="90" t="s">
        <v>64</v>
      </c>
      <c r="J81" s="74">
        <f t="shared" si="4"/>
        <v>0.1125</v>
      </c>
      <c r="K81" s="89">
        <v>397</v>
      </c>
      <c r="L81" s="90" t="s">
        <v>64</v>
      </c>
      <c r="M81" s="74">
        <f t="shared" si="0"/>
        <v>3.9699999999999999E-2</v>
      </c>
      <c r="N81" s="89">
        <v>325</v>
      </c>
      <c r="O81" s="90" t="s">
        <v>64</v>
      </c>
      <c r="P81" s="74">
        <f t="shared" si="1"/>
        <v>3.2500000000000001E-2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0.56559999999999999</v>
      </c>
      <c r="F82" s="92">
        <v>0.25259999999999999</v>
      </c>
      <c r="G82" s="88">
        <f t="shared" si="3"/>
        <v>0.81820000000000004</v>
      </c>
      <c r="H82" s="89">
        <v>1197</v>
      </c>
      <c r="I82" s="90" t="s">
        <v>64</v>
      </c>
      <c r="J82" s="74">
        <f t="shared" si="4"/>
        <v>0.1197</v>
      </c>
      <c r="K82" s="89">
        <v>415</v>
      </c>
      <c r="L82" s="90" t="s">
        <v>64</v>
      </c>
      <c r="M82" s="74">
        <f t="shared" si="0"/>
        <v>4.1499999999999995E-2</v>
      </c>
      <c r="N82" s="89">
        <v>342</v>
      </c>
      <c r="O82" s="90" t="s">
        <v>64</v>
      </c>
      <c r="P82" s="74">
        <f t="shared" si="1"/>
        <v>3.4200000000000001E-2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0.57530000000000003</v>
      </c>
      <c r="F83" s="92">
        <v>0.24529999999999999</v>
      </c>
      <c r="G83" s="88">
        <f t="shared" si="3"/>
        <v>0.8206</v>
      </c>
      <c r="H83" s="89">
        <v>1269</v>
      </c>
      <c r="I83" s="90" t="s">
        <v>64</v>
      </c>
      <c r="J83" s="74">
        <f t="shared" si="4"/>
        <v>0.12689999999999999</v>
      </c>
      <c r="K83" s="89">
        <v>432</v>
      </c>
      <c r="L83" s="90" t="s">
        <v>64</v>
      </c>
      <c r="M83" s="74">
        <f t="shared" si="0"/>
        <v>4.3200000000000002E-2</v>
      </c>
      <c r="N83" s="89">
        <v>359</v>
      </c>
      <c r="O83" s="90" t="s">
        <v>64</v>
      </c>
      <c r="P83" s="74">
        <f t="shared" si="1"/>
        <v>3.5900000000000001E-2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0.59809999999999997</v>
      </c>
      <c r="F84" s="92">
        <v>0.23200000000000001</v>
      </c>
      <c r="G84" s="88">
        <f t="shared" si="3"/>
        <v>0.83009999999999995</v>
      </c>
      <c r="H84" s="89">
        <v>1413</v>
      </c>
      <c r="I84" s="90" t="s">
        <v>64</v>
      </c>
      <c r="J84" s="74">
        <f t="shared" si="4"/>
        <v>0.14130000000000001</v>
      </c>
      <c r="K84" s="89">
        <v>465</v>
      </c>
      <c r="L84" s="90" t="s">
        <v>64</v>
      </c>
      <c r="M84" s="74">
        <f t="shared" ref="M84:M147" si="6">K84/1000/10</f>
        <v>4.65E-2</v>
      </c>
      <c r="N84" s="89">
        <v>391</v>
      </c>
      <c r="O84" s="90" t="s">
        <v>64</v>
      </c>
      <c r="P84" s="74">
        <f t="shared" ref="P84:P147" si="7">N84/1000/10</f>
        <v>3.9100000000000003E-2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0.63090000000000002</v>
      </c>
      <c r="F85" s="92">
        <v>0.21759999999999999</v>
      </c>
      <c r="G85" s="88">
        <f t="shared" ref="G85:G148" si="8">E85+F85</f>
        <v>0.84850000000000003</v>
      </c>
      <c r="H85" s="89">
        <v>1592</v>
      </c>
      <c r="I85" s="90" t="s">
        <v>64</v>
      </c>
      <c r="J85" s="74">
        <f t="shared" ref="J85:J110" si="9">H85/1000/10</f>
        <v>0.15920000000000001</v>
      </c>
      <c r="K85" s="89">
        <v>504</v>
      </c>
      <c r="L85" s="90" t="s">
        <v>64</v>
      </c>
      <c r="M85" s="74">
        <f t="shared" si="6"/>
        <v>5.04E-2</v>
      </c>
      <c r="N85" s="89">
        <v>431</v>
      </c>
      <c r="O85" s="90" t="s">
        <v>64</v>
      </c>
      <c r="P85" s="74">
        <f t="shared" si="7"/>
        <v>4.3099999999999999E-2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0.66590000000000005</v>
      </c>
      <c r="F86" s="92">
        <v>0.20519999999999999</v>
      </c>
      <c r="G86" s="88">
        <f t="shared" si="8"/>
        <v>0.87109999999999999</v>
      </c>
      <c r="H86" s="89">
        <v>1769</v>
      </c>
      <c r="I86" s="90" t="s">
        <v>64</v>
      </c>
      <c r="J86" s="74">
        <f t="shared" si="9"/>
        <v>0.1769</v>
      </c>
      <c r="K86" s="89">
        <v>540</v>
      </c>
      <c r="L86" s="90" t="s">
        <v>64</v>
      </c>
      <c r="M86" s="74">
        <f t="shared" si="6"/>
        <v>5.4000000000000006E-2</v>
      </c>
      <c r="N86" s="89">
        <v>469</v>
      </c>
      <c r="O86" s="90" t="s">
        <v>64</v>
      </c>
      <c r="P86" s="74">
        <f t="shared" si="7"/>
        <v>4.6899999999999997E-2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0.70189999999999997</v>
      </c>
      <c r="F87" s="92">
        <v>0.1943</v>
      </c>
      <c r="G87" s="88">
        <f t="shared" si="8"/>
        <v>0.8962</v>
      </c>
      <c r="H87" s="89">
        <v>1942</v>
      </c>
      <c r="I87" s="90" t="s">
        <v>64</v>
      </c>
      <c r="J87" s="74">
        <f t="shared" si="9"/>
        <v>0.19419999999999998</v>
      </c>
      <c r="K87" s="89">
        <v>574</v>
      </c>
      <c r="L87" s="90" t="s">
        <v>64</v>
      </c>
      <c r="M87" s="74">
        <f t="shared" si="6"/>
        <v>5.7399999999999993E-2</v>
      </c>
      <c r="N87" s="89">
        <v>505</v>
      </c>
      <c r="O87" s="90" t="s">
        <v>64</v>
      </c>
      <c r="P87" s="74">
        <f t="shared" si="7"/>
        <v>5.0500000000000003E-2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0.73799999999999999</v>
      </c>
      <c r="F88" s="92">
        <v>0.1847</v>
      </c>
      <c r="G88" s="88">
        <f t="shared" si="8"/>
        <v>0.92269999999999996</v>
      </c>
      <c r="H88" s="89">
        <v>2112</v>
      </c>
      <c r="I88" s="90" t="s">
        <v>64</v>
      </c>
      <c r="J88" s="74">
        <f t="shared" si="9"/>
        <v>0.2112</v>
      </c>
      <c r="K88" s="89">
        <v>605</v>
      </c>
      <c r="L88" s="90" t="s">
        <v>64</v>
      </c>
      <c r="M88" s="74">
        <f t="shared" si="6"/>
        <v>6.0499999999999998E-2</v>
      </c>
      <c r="N88" s="89">
        <v>540</v>
      </c>
      <c r="O88" s="90" t="s">
        <v>64</v>
      </c>
      <c r="P88" s="74">
        <f t="shared" si="7"/>
        <v>5.4000000000000006E-2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0.77370000000000005</v>
      </c>
      <c r="F89" s="92">
        <v>0.17610000000000001</v>
      </c>
      <c r="G89" s="88">
        <f t="shared" si="8"/>
        <v>0.94980000000000009</v>
      </c>
      <c r="H89" s="89">
        <v>2278</v>
      </c>
      <c r="I89" s="90" t="s">
        <v>64</v>
      </c>
      <c r="J89" s="74">
        <f t="shared" si="9"/>
        <v>0.2278</v>
      </c>
      <c r="K89" s="89">
        <v>634</v>
      </c>
      <c r="L89" s="90" t="s">
        <v>64</v>
      </c>
      <c r="M89" s="74">
        <f t="shared" si="6"/>
        <v>6.3399999999999998E-2</v>
      </c>
      <c r="N89" s="89">
        <v>574</v>
      </c>
      <c r="O89" s="90" t="s">
        <v>64</v>
      </c>
      <c r="P89" s="74">
        <f t="shared" si="7"/>
        <v>5.7399999999999993E-2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0.80859999999999999</v>
      </c>
      <c r="F90" s="92">
        <v>0.16839999999999999</v>
      </c>
      <c r="G90" s="88">
        <f t="shared" si="8"/>
        <v>0.97699999999999998</v>
      </c>
      <c r="H90" s="89">
        <v>2441</v>
      </c>
      <c r="I90" s="90" t="s">
        <v>64</v>
      </c>
      <c r="J90" s="74">
        <f t="shared" si="9"/>
        <v>0.24409999999999998</v>
      </c>
      <c r="K90" s="89">
        <v>661</v>
      </c>
      <c r="L90" s="90" t="s">
        <v>64</v>
      </c>
      <c r="M90" s="74">
        <f t="shared" si="6"/>
        <v>6.6100000000000006E-2</v>
      </c>
      <c r="N90" s="89">
        <v>606</v>
      </c>
      <c r="O90" s="90" t="s">
        <v>64</v>
      </c>
      <c r="P90" s="74">
        <f t="shared" si="7"/>
        <v>6.0600000000000001E-2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0.84260000000000002</v>
      </c>
      <c r="F91" s="92">
        <v>0.16139999999999999</v>
      </c>
      <c r="G91" s="88">
        <f t="shared" si="8"/>
        <v>1.004</v>
      </c>
      <c r="H91" s="89">
        <v>2600</v>
      </c>
      <c r="I91" s="90" t="s">
        <v>64</v>
      </c>
      <c r="J91" s="74">
        <f t="shared" si="9"/>
        <v>0.26</v>
      </c>
      <c r="K91" s="89">
        <v>686</v>
      </c>
      <c r="L91" s="90" t="s">
        <v>64</v>
      </c>
      <c r="M91" s="74">
        <f t="shared" si="6"/>
        <v>6.8600000000000008E-2</v>
      </c>
      <c r="N91" s="89">
        <v>636</v>
      </c>
      <c r="O91" s="90" t="s">
        <v>64</v>
      </c>
      <c r="P91" s="74">
        <f t="shared" si="7"/>
        <v>6.3600000000000004E-2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0.87549999999999994</v>
      </c>
      <c r="F92" s="92">
        <v>0.15509999999999999</v>
      </c>
      <c r="G92" s="88">
        <f t="shared" si="8"/>
        <v>1.0306</v>
      </c>
      <c r="H92" s="89">
        <v>2756</v>
      </c>
      <c r="I92" s="90" t="s">
        <v>64</v>
      </c>
      <c r="J92" s="74">
        <f t="shared" si="9"/>
        <v>0.27559999999999996</v>
      </c>
      <c r="K92" s="89">
        <v>709</v>
      </c>
      <c r="L92" s="90" t="s">
        <v>64</v>
      </c>
      <c r="M92" s="74">
        <f t="shared" si="6"/>
        <v>7.0899999999999991E-2</v>
      </c>
      <c r="N92" s="89">
        <v>665</v>
      </c>
      <c r="O92" s="90" t="s">
        <v>64</v>
      </c>
      <c r="P92" s="74">
        <f t="shared" si="7"/>
        <v>6.6500000000000004E-2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0.93779999999999997</v>
      </c>
      <c r="F93" s="92">
        <v>0.14399999999999999</v>
      </c>
      <c r="G93" s="88">
        <f t="shared" si="8"/>
        <v>1.0817999999999999</v>
      </c>
      <c r="H93" s="89">
        <v>3058</v>
      </c>
      <c r="I93" s="90" t="s">
        <v>64</v>
      </c>
      <c r="J93" s="74">
        <f t="shared" si="9"/>
        <v>0.30579999999999996</v>
      </c>
      <c r="K93" s="89">
        <v>752</v>
      </c>
      <c r="L93" s="90" t="s">
        <v>64</v>
      </c>
      <c r="M93" s="74">
        <f t="shared" si="6"/>
        <v>7.5200000000000003E-2</v>
      </c>
      <c r="N93" s="89">
        <v>720</v>
      </c>
      <c r="O93" s="90" t="s">
        <v>64</v>
      </c>
      <c r="P93" s="74">
        <f t="shared" si="7"/>
        <v>7.1999999999999995E-2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0.99560000000000004</v>
      </c>
      <c r="F94" s="92">
        <v>0.1346</v>
      </c>
      <c r="G94" s="88">
        <f t="shared" si="8"/>
        <v>1.1302000000000001</v>
      </c>
      <c r="H94" s="89">
        <v>3349</v>
      </c>
      <c r="I94" s="90" t="s">
        <v>64</v>
      </c>
      <c r="J94" s="74">
        <f t="shared" si="9"/>
        <v>0.33490000000000003</v>
      </c>
      <c r="K94" s="89">
        <v>790</v>
      </c>
      <c r="L94" s="90" t="s">
        <v>64</v>
      </c>
      <c r="M94" s="74">
        <f t="shared" si="6"/>
        <v>7.9000000000000001E-2</v>
      </c>
      <c r="N94" s="89">
        <v>770</v>
      </c>
      <c r="O94" s="90" t="s">
        <v>64</v>
      </c>
      <c r="P94" s="74">
        <f t="shared" si="7"/>
        <v>7.6999999999999999E-2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1.0489999999999999</v>
      </c>
      <c r="F95" s="92">
        <v>0.1265</v>
      </c>
      <c r="G95" s="88">
        <f t="shared" si="8"/>
        <v>1.1755</v>
      </c>
      <c r="H95" s="89">
        <v>3631</v>
      </c>
      <c r="I95" s="90" t="s">
        <v>64</v>
      </c>
      <c r="J95" s="74">
        <f t="shared" si="9"/>
        <v>0.36309999999999998</v>
      </c>
      <c r="K95" s="89">
        <v>825</v>
      </c>
      <c r="L95" s="90" t="s">
        <v>64</v>
      </c>
      <c r="M95" s="74">
        <f t="shared" si="6"/>
        <v>8.249999999999999E-2</v>
      </c>
      <c r="N95" s="89">
        <v>816</v>
      </c>
      <c r="O95" s="90" t="s">
        <v>64</v>
      </c>
      <c r="P95" s="74">
        <f t="shared" si="7"/>
        <v>8.1599999999999992E-2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1.0980000000000001</v>
      </c>
      <c r="F96" s="92">
        <v>0.11940000000000001</v>
      </c>
      <c r="G96" s="88">
        <f t="shared" si="8"/>
        <v>1.2174</v>
      </c>
      <c r="H96" s="89">
        <v>3905</v>
      </c>
      <c r="I96" s="90" t="s">
        <v>64</v>
      </c>
      <c r="J96" s="74">
        <f t="shared" si="9"/>
        <v>0.39049999999999996</v>
      </c>
      <c r="K96" s="89">
        <v>856</v>
      </c>
      <c r="L96" s="90" t="s">
        <v>64</v>
      </c>
      <c r="M96" s="74">
        <f t="shared" si="6"/>
        <v>8.5599999999999996E-2</v>
      </c>
      <c r="N96" s="89">
        <v>859</v>
      </c>
      <c r="O96" s="90" t="s">
        <v>64</v>
      </c>
      <c r="P96" s="74">
        <f t="shared" si="7"/>
        <v>8.5900000000000004E-2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1.143</v>
      </c>
      <c r="F97" s="92">
        <v>0.1132</v>
      </c>
      <c r="G97" s="88">
        <f t="shared" si="8"/>
        <v>1.2562</v>
      </c>
      <c r="H97" s="89">
        <v>4171</v>
      </c>
      <c r="I97" s="90" t="s">
        <v>64</v>
      </c>
      <c r="J97" s="74">
        <f t="shared" si="9"/>
        <v>0.41710000000000003</v>
      </c>
      <c r="K97" s="89">
        <v>884</v>
      </c>
      <c r="L97" s="90" t="s">
        <v>64</v>
      </c>
      <c r="M97" s="74">
        <f t="shared" si="6"/>
        <v>8.8400000000000006E-2</v>
      </c>
      <c r="N97" s="89">
        <v>899</v>
      </c>
      <c r="O97" s="90" t="s">
        <v>64</v>
      </c>
      <c r="P97" s="74">
        <f t="shared" si="7"/>
        <v>8.9900000000000008E-2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1.1850000000000001</v>
      </c>
      <c r="F98" s="92">
        <v>0.1077</v>
      </c>
      <c r="G98" s="88">
        <f t="shared" si="8"/>
        <v>1.2927</v>
      </c>
      <c r="H98" s="89">
        <v>4430</v>
      </c>
      <c r="I98" s="90" t="s">
        <v>64</v>
      </c>
      <c r="J98" s="74">
        <f t="shared" si="9"/>
        <v>0.44299999999999995</v>
      </c>
      <c r="K98" s="89">
        <v>910</v>
      </c>
      <c r="L98" s="90" t="s">
        <v>64</v>
      </c>
      <c r="M98" s="74">
        <f t="shared" si="6"/>
        <v>9.0999999999999998E-2</v>
      </c>
      <c r="N98" s="89">
        <v>936</v>
      </c>
      <c r="O98" s="90" t="s">
        <v>64</v>
      </c>
      <c r="P98" s="74">
        <f t="shared" si="7"/>
        <v>9.3600000000000003E-2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1.2589999999999999</v>
      </c>
      <c r="F99" s="92">
        <v>9.8299999999999998E-2</v>
      </c>
      <c r="G99" s="88">
        <f t="shared" si="8"/>
        <v>1.3573</v>
      </c>
      <c r="H99" s="89">
        <v>4933</v>
      </c>
      <c r="I99" s="90" t="s">
        <v>64</v>
      </c>
      <c r="J99" s="74">
        <f t="shared" si="9"/>
        <v>0.49329999999999996</v>
      </c>
      <c r="K99" s="89">
        <v>957</v>
      </c>
      <c r="L99" s="90" t="s">
        <v>64</v>
      </c>
      <c r="M99" s="74">
        <f t="shared" si="6"/>
        <v>9.5699999999999993E-2</v>
      </c>
      <c r="N99" s="89">
        <v>1005</v>
      </c>
      <c r="O99" s="90" t="s">
        <v>64</v>
      </c>
      <c r="P99" s="74">
        <f t="shared" si="7"/>
        <v>0.10049999999999999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1.3240000000000001</v>
      </c>
      <c r="F100" s="92">
        <v>9.0579999999999994E-2</v>
      </c>
      <c r="G100" s="88">
        <f t="shared" si="8"/>
        <v>1.4145799999999999</v>
      </c>
      <c r="H100" s="89">
        <v>5417</v>
      </c>
      <c r="I100" s="90" t="s">
        <v>64</v>
      </c>
      <c r="J100" s="74">
        <f t="shared" si="9"/>
        <v>0.54169999999999996</v>
      </c>
      <c r="K100" s="89">
        <v>999</v>
      </c>
      <c r="L100" s="90" t="s">
        <v>64</v>
      </c>
      <c r="M100" s="74">
        <f t="shared" si="6"/>
        <v>9.9900000000000003E-2</v>
      </c>
      <c r="N100" s="89">
        <v>1066</v>
      </c>
      <c r="O100" s="90" t="s">
        <v>64</v>
      </c>
      <c r="P100" s="74">
        <f t="shared" si="7"/>
        <v>0.1066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1.383</v>
      </c>
      <c r="F101" s="92">
        <v>8.4099999999999994E-2</v>
      </c>
      <c r="G101" s="88">
        <f t="shared" si="8"/>
        <v>1.4671000000000001</v>
      </c>
      <c r="H101" s="89">
        <v>5886</v>
      </c>
      <c r="I101" s="90" t="s">
        <v>64</v>
      </c>
      <c r="J101" s="74">
        <f t="shared" si="9"/>
        <v>0.58860000000000001</v>
      </c>
      <c r="K101" s="89">
        <v>1036</v>
      </c>
      <c r="L101" s="90" t="s">
        <v>64</v>
      </c>
      <c r="M101" s="74">
        <f t="shared" si="6"/>
        <v>0.1036</v>
      </c>
      <c r="N101" s="89">
        <v>1122</v>
      </c>
      <c r="O101" s="90" t="s">
        <v>64</v>
      </c>
      <c r="P101" s="74">
        <f t="shared" si="7"/>
        <v>0.11220000000000001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1.4359999999999999</v>
      </c>
      <c r="F102" s="92">
        <v>7.8589999999999993E-2</v>
      </c>
      <c r="G102" s="88">
        <f t="shared" si="8"/>
        <v>1.5145899999999999</v>
      </c>
      <c r="H102" s="89">
        <v>6341</v>
      </c>
      <c r="I102" s="90" t="s">
        <v>64</v>
      </c>
      <c r="J102" s="74">
        <f t="shared" si="9"/>
        <v>0.6341</v>
      </c>
      <c r="K102" s="89">
        <v>1069</v>
      </c>
      <c r="L102" s="90" t="s">
        <v>64</v>
      </c>
      <c r="M102" s="74">
        <f t="shared" si="6"/>
        <v>0.1069</v>
      </c>
      <c r="N102" s="89">
        <v>1174</v>
      </c>
      <c r="O102" s="90" t="s">
        <v>64</v>
      </c>
      <c r="P102" s="74">
        <f t="shared" si="7"/>
        <v>0.11739999999999999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1.4870000000000001</v>
      </c>
      <c r="F103" s="92">
        <v>7.3830000000000007E-2</v>
      </c>
      <c r="G103" s="88">
        <f t="shared" si="8"/>
        <v>1.5608300000000002</v>
      </c>
      <c r="H103" s="89">
        <v>6785</v>
      </c>
      <c r="I103" s="90" t="s">
        <v>64</v>
      </c>
      <c r="J103" s="74">
        <f t="shared" si="9"/>
        <v>0.67849999999999999</v>
      </c>
      <c r="K103" s="89">
        <v>1099</v>
      </c>
      <c r="L103" s="90" t="s">
        <v>64</v>
      </c>
      <c r="M103" s="74">
        <f t="shared" si="6"/>
        <v>0.1099</v>
      </c>
      <c r="N103" s="89">
        <v>1222</v>
      </c>
      <c r="O103" s="90" t="s">
        <v>64</v>
      </c>
      <c r="P103" s="74">
        <f t="shared" si="7"/>
        <v>0.1222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1.536</v>
      </c>
      <c r="F104" s="92">
        <v>6.9680000000000006E-2</v>
      </c>
      <c r="G104" s="88">
        <f t="shared" si="8"/>
        <v>1.60568</v>
      </c>
      <c r="H104" s="89">
        <v>7217</v>
      </c>
      <c r="I104" s="90" t="s">
        <v>64</v>
      </c>
      <c r="J104" s="74">
        <f t="shared" si="9"/>
        <v>0.72170000000000001</v>
      </c>
      <c r="K104" s="89">
        <v>1126</v>
      </c>
      <c r="L104" s="90" t="s">
        <v>64</v>
      </c>
      <c r="M104" s="74">
        <f t="shared" si="6"/>
        <v>0.11259999999999999</v>
      </c>
      <c r="N104" s="89">
        <v>1266</v>
      </c>
      <c r="O104" s="90" t="s">
        <v>64</v>
      </c>
      <c r="P104" s="74">
        <f t="shared" si="7"/>
        <v>0.12659999999999999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1.583</v>
      </c>
      <c r="F105" s="92">
        <v>6.6009999999999999E-2</v>
      </c>
      <c r="G105" s="88">
        <f t="shared" si="8"/>
        <v>1.6490099999999999</v>
      </c>
      <c r="H105" s="89">
        <v>7639</v>
      </c>
      <c r="I105" s="90" t="s">
        <v>64</v>
      </c>
      <c r="J105" s="74">
        <f t="shared" si="9"/>
        <v>0.76390000000000002</v>
      </c>
      <c r="K105" s="89">
        <v>1151</v>
      </c>
      <c r="L105" s="90" t="s">
        <v>64</v>
      </c>
      <c r="M105" s="74">
        <f t="shared" si="6"/>
        <v>0.11510000000000001</v>
      </c>
      <c r="N105" s="89">
        <v>1308</v>
      </c>
      <c r="O105" s="90" t="s">
        <v>64</v>
      </c>
      <c r="P105" s="74">
        <f t="shared" si="7"/>
        <v>0.1308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1.629</v>
      </c>
      <c r="F106" s="92">
        <v>6.2759999999999996E-2</v>
      </c>
      <c r="G106" s="88">
        <f t="shared" si="8"/>
        <v>1.6917599999999999</v>
      </c>
      <c r="H106" s="89">
        <v>8051</v>
      </c>
      <c r="I106" s="90" t="s">
        <v>64</v>
      </c>
      <c r="J106" s="74">
        <f t="shared" si="9"/>
        <v>0.80510000000000004</v>
      </c>
      <c r="K106" s="89">
        <v>1174</v>
      </c>
      <c r="L106" s="90" t="s">
        <v>64</v>
      </c>
      <c r="M106" s="74">
        <f t="shared" si="6"/>
        <v>0.11739999999999999</v>
      </c>
      <c r="N106" s="89">
        <v>1346</v>
      </c>
      <c r="O106" s="90" t="s">
        <v>64</v>
      </c>
      <c r="P106" s="74">
        <f t="shared" si="7"/>
        <v>0.1346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1.675</v>
      </c>
      <c r="F107" s="92">
        <v>5.9839999999999997E-2</v>
      </c>
      <c r="G107" s="88">
        <f t="shared" si="8"/>
        <v>1.7348399999999999</v>
      </c>
      <c r="H107" s="89">
        <v>8453</v>
      </c>
      <c r="I107" s="90" t="s">
        <v>64</v>
      </c>
      <c r="J107" s="74">
        <f t="shared" si="9"/>
        <v>0.84529999999999994</v>
      </c>
      <c r="K107" s="89">
        <v>1195</v>
      </c>
      <c r="L107" s="90" t="s">
        <v>64</v>
      </c>
      <c r="M107" s="74">
        <f t="shared" si="6"/>
        <v>0.11950000000000001</v>
      </c>
      <c r="N107" s="89">
        <v>1383</v>
      </c>
      <c r="O107" s="90" t="s">
        <v>64</v>
      </c>
      <c r="P107" s="74">
        <f t="shared" si="7"/>
        <v>0.13830000000000001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1.7190000000000001</v>
      </c>
      <c r="F108" s="92">
        <v>5.7200000000000001E-2</v>
      </c>
      <c r="G108" s="88">
        <f t="shared" si="8"/>
        <v>1.7762</v>
      </c>
      <c r="H108" s="89">
        <v>8847</v>
      </c>
      <c r="I108" s="90" t="s">
        <v>64</v>
      </c>
      <c r="J108" s="74">
        <f t="shared" si="9"/>
        <v>0.88469999999999993</v>
      </c>
      <c r="K108" s="89">
        <v>1215</v>
      </c>
      <c r="L108" s="90" t="s">
        <v>64</v>
      </c>
      <c r="M108" s="74">
        <f t="shared" si="6"/>
        <v>0.12150000000000001</v>
      </c>
      <c r="N108" s="89">
        <v>1417</v>
      </c>
      <c r="O108" s="90" t="s">
        <v>64</v>
      </c>
      <c r="P108" s="74">
        <f t="shared" si="7"/>
        <v>0.14169999999999999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1.7629999999999999</v>
      </c>
      <c r="F109" s="92">
        <v>5.4820000000000001E-2</v>
      </c>
      <c r="G109" s="88">
        <f t="shared" si="8"/>
        <v>1.81782</v>
      </c>
      <c r="H109" s="89">
        <v>9233</v>
      </c>
      <c r="I109" s="90" t="s">
        <v>64</v>
      </c>
      <c r="J109" s="74">
        <f t="shared" si="9"/>
        <v>0.92330000000000001</v>
      </c>
      <c r="K109" s="89">
        <v>1234</v>
      </c>
      <c r="L109" s="90" t="s">
        <v>64</v>
      </c>
      <c r="M109" s="74">
        <f t="shared" si="6"/>
        <v>0.1234</v>
      </c>
      <c r="N109" s="89">
        <v>1450</v>
      </c>
      <c r="O109" s="90" t="s">
        <v>64</v>
      </c>
      <c r="P109" s="74">
        <f t="shared" si="7"/>
        <v>0.14499999999999999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1.849</v>
      </c>
      <c r="F110" s="92">
        <v>5.0650000000000001E-2</v>
      </c>
      <c r="G110" s="88">
        <f t="shared" si="8"/>
        <v>1.8996500000000001</v>
      </c>
      <c r="H110" s="89">
        <v>9980</v>
      </c>
      <c r="I110" s="90" t="s">
        <v>64</v>
      </c>
      <c r="J110" s="74">
        <f t="shared" si="9"/>
        <v>0.998</v>
      </c>
      <c r="K110" s="89">
        <v>1269</v>
      </c>
      <c r="L110" s="90" t="s">
        <v>64</v>
      </c>
      <c r="M110" s="74">
        <f t="shared" si="6"/>
        <v>0.12689999999999999</v>
      </c>
      <c r="N110" s="89">
        <v>1510</v>
      </c>
      <c r="O110" s="90" t="s">
        <v>64</v>
      </c>
      <c r="P110" s="74">
        <f t="shared" si="7"/>
        <v>0.151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1.9530000000000001</v>
      </c>
      <c r="F111" s="92">
        <v>4.6330000000000003E-2</v>
      </c>
      <c r="G111" s="88">
        <f t="shared" si="8"/>
        <v>1.9993300000000001</v>
      </c>
      <c r="H111" s="89">
        <v>1.0900000000000001</v>
      </c>
      <c r="I111" s="93" t="s">
        <v>66</v>
      </c>
      <c r="J111" s="76">
        <f t="shared" ref="J111:J171" si="10">H111</f>
        <v>1.0900000000000001</v>
      </c>
      <c r="K111" s="89">
        <v>1309</v>
      </c>
      <c r="L111" s="90" t="s">
        <v>64</v>
      </c>
      <c r="M111" s="74">
        <f t="shared" si="6"/>
        <v>0.13089999999999999</v>
      </c>
      <c r="N111" s="89">
        <v>1578</v>
      </c>
      <c r="O111" s="90" t="s">
        <v>64</v>
      </c>
      <c r="P111" s="74">
        <f t="shared" si="7"/>
        <v>0.1578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2.0539999999999998</v>
      </c>
      <c r="F112" s="92">
        <v>4.2750000000000003E-2</v>
      </c>
      <c r="G112" s="88">
        <f t="shared" si="8"/>
        <v>2.0967499999999997</v>
      </c>
      <c r="H112" s="89">
        <v>1.17</v>
      </c>
      <c r="I112" s="90" t="s">
        <v>66</v>
      </c>
      <c r="J112" s="76">
        <f t="shared" si="10"/>
        <v>1.17</v>
      </c>
      <c r="K112" s="89">
        <v>1343</v>
      </c>
      <c r="L112" s="90" t="s">
        <v>64</v>
      </c>
      <c r="M112" s="74">
        <f t="shared" si="6"/>
        <v>0.1343</v>
      </c>
      <c r="N112" s="89">
        <v>1638</v>
      </c>
      <c r="O112" s="90" t="s">
        <v>64</v>
      </c>
      <c r="P112" s="74">
        <f t="shared" si="7"/>
        <v>0.1638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2.1520000000000001</v>
      </c>
      <c r="F113" s="92">
        <v>3.9730000000000001E-2</v>
      </c>
      <c r="G113" s="88">
        <f t="shared" si="8"/>
        <v>2.1917300000000002</v>
      </c>
      <c r="H113" s="89">
        <v>1.25</v>
      </c>
      <c r="I113" s="90" t="s">
        <v>66</v>
      </c>
      <c r="J113" s="76">
        <f t="shared" si="10"/>
        <v>1.25</v>
      </c>
      <c r="K113" s="89">
        <v>1373</v>
      </c>
      <c r="L113" s="90" t="s">
        <v>64</v>
      </c>
      <c r="M113" s="74">
        <f t="shared" si="6"/>
        <v>0.13730000000000001</v>
      </c>
      <c r="N113" s="89">
        <v>1692</v>
      </c>
      <c r="O113" s="90" t="s">
        <v>64</v>
      </c>
      <c r="P113" s="74">
        <f t="shared" si="7"/>
        <v>0.16919999999999999</v>
      </c>
    </row>
    <row r="114" spans="1:16">
      <c r="B114" s="89">
        <v>300</v>
      </c>
      <c r="C114" s="90" t="s">
        <v>63</v>
      </c>
      <c r="D114" s="74">
        <f t="shared" ref="D114:D126" si="11">B114/1000/$C$5</f>
        <v>4.2857142857142858E-2</v>
      </c>
      <c r="E114" s="91">
        <v>2.2480000000000002</v>
      </c>
      <c r="F114" s="92">
        <v>3.7150000000000002E-2</v>
      </c>
      <c r="G114" s="88">
        <f t="shared" si="8"/>
        <v>2.2851500000000002</v>
      </c>
      <c r="H114" s="89">
        <v>1.33</v>
      </c>
      <c r="I114" s="90" t="s">
        <v>66</v>
      </c>
      <c r="J114" s="76">
        <f t="shared" si="10"/>
        <v>1.33</v>
      </c>
      <c r="K114" s="89">
        <v>1400</v>
      </c>
      <c r="L114" s="90" t="s">
        <v>64</v>
      </c>
      <c r="M114" s="74">
        <f t="shared" si="6"/>
        <v>0.13999999999999999</v>
      </c>
      <c r="N114" s="89">
        <v>1741</v>
      </c>
      <c r="O114" s="90" t="s">
        <v>64</v>
      </c>
      <c r="P114" s="74">
        <f t="shared" si="7"/>
        <v>0.1741</v>
      </c>
    </row>
    <row r="115" spans="1:16">
      <c r="B115" s="89">
        <v>325</v>
      </c>
      <c r="C115" s="90" t="s">
        <v>63</v>
      </c>
      <c r="D115" s="74">
        <f t="shared" si="11"/>
        <v>4.642857142857143E-2</v>
      </c>
      <c r="E115" s="91">
        <v>2.34</v>
      </c>
      <c r="F115" s="92">
        <v>3.4909999999999997E-2</v>
      </c>
      <c r="G115" s="88">
        <f t="shared" si="8"/>
        <v>2.3749099999999999</v>
      </c>
      <c r="H115" s="89">
        <v>1.41</v>
      </c>
      <c r="I115" s="90" t="s">
        <v>66</v>
      </c>
      <c r="J115" s="76">
        <f t="shared" si="10"/>
        <v>1.41</v>
      </c>
      <c r="K115" s="89">
        <v>1423</v>
      </c>
      <c r="L115" s="90" t="s">
        <v>64</v>
      </c>
      <c r="M115" s="74">
        <f t="shared" si="6"/>
        <v>0.14230000000000001</v>
      </c>
      <c r="N115" s="89">
        <v>1785</v>
      </c>
      <c r="O115" s="90" t="s">
        <v>64</v>
      </c>
      <c r="P115" s="74">
        <f t="shared" si="7"/>
        <v>0.17849999999999999</v>
      </c>
    </row>
    <row r="116" spans="1:16">
      <c r="B116" s="89">
        <v>350</v>
      </c>
      <c r="C116" s="90" t="s">
        <v>63</v>
      </c>
      <c r="D116" s="74">
        <f t="shared" si="11"/>
        <v>4.9999999999999996E-2</v>
      </c>
      <c r="E116" s="91">
        <v>2.431</v>
      </c>
      <c r="F116" s="92">
        <v>3.295E-2</v>
      </c>
      <c r="G116" s="88">
        <f t="shared" si="8"/>
        <v>2.4639500000000001</v>
      </c>
      <c r="H116" s="89">
        <v>1.48</v>
      </c>
      <c r="I116" s="90" t="s">
        <v>66</v>
      </c>
      <c r="J116" s="76">
        <f t="shared" si="10"/>
        <v>1.48</v>
      </c>
      <c r="K116" s="89">
        <v>1445</v>
      </c>
      <c r="L116" s="90" t="s">
        <v>64</v>
      </c>
      <c r="M116" s="74">
        <f t="shared" si="6"/>
        <v>0.14450000000000002</v>
      </c>
      <c r="N116" s="89">
        <v>1826</v>
      </c>
      <c r="O116" s="90" t="s">
        <v>64</v>
      </c>
      <c r="P116" s="74">
        <f t="shared" si="7"/>
        <v>0.18260000000000001</v>
      </c>
    </row>
    <row r="117" spans="1:16">
      <c r="B117" s="89">
        <v>375</v>
      </c>
      <c r="C117" s="90" t="s">
        <v>63</v>
      </c>
      <c r="D117" s="74">
        <f t="shared" si="11"/>
        <v>5.3571428571428568E-2</v>
      </c>
      <c r="E117" s="91">
        <v>2.5190000000000001</v>
      </c>
      <c r="F117" s="92">
        <v>3.1210000000000002E-2</v>
      </c>
      <c r="G117" s="88">
        <f t="shared" si="8"/>
        <v>2.5502100000000003</v>
      </c>
      <c r="H117" s="89">
        <v>1.55</v>
      </c>
      <c r="I117" s="90" t="s">
        <v>66</v>
      </c>
      <c r="J117" s="76">
        <f t="shared" si="10"/>
        <v>1.55</v>
      </c>
      <c r="K117" s="89">
        <v>1464</v>
      </c>
      <c r="L117" s="90" t="s">
        <v>64</v>
      </c>
      <c r="M117" s="74">
        <f t="shared" si="6"/>
        <v>0.1464</v>
      </c>
      <c r="N117" s="89">
        <v>1864</v>
      </c>
      <c r="O117" s="90" t="s">
        <v>64</v>
      </c>
      <c r="P117" s="74">
        <f t="shared" si="7"/>
        <v>0.18640000000000001</v>
      </c>
    </row>
    <row r="118" spans="1:16">
      <c r="B118" s="89">
        <v>400</v>
      </c>
      <c r="C118" s="90" t="s">
        <v>63</v>
      </c>
      <c r="D118" s="74">
        <f t="shared" si="11"/>
        <v>5.7142857142857148E-2</v>
      </c>
      <c r="E118" s="91">
        <v>2.6040000000000001</v>
      </c>
      <c r="F118" s="92">
        <v>2.9669999999999998E-2</v>
      </c>
      <c r="G118" s="88">
        <f t="shared" si="8"/>
        <v>2.63367</v>
      </c>
      <c r="H118" s="89">
        <v>1.62</v>
      </c>
      <c r="I118" s="90" t="s">
        <v>66</v>
      </c>
      <c r="J118" s="76">
        <f t="shared" si="10"/>
        <v>1.62</v>
      </c>
      <c r="K118" s="89">
        <v>1482</v>
      </c>
      <c r="L118" s="90" t="s">
        <v>64</v>
      </c>
      <c r="M118" s="74">
        <f t="shared" si="6"/>
        <v>0.1482</v>
      </c>
      <c r="N118" s="89">
        <v>1898</v>
      </c>
      <c r="O118" s="90" t="s">
        <v>64</v>
      </c>
      <c r="P118" s="74">
        <f t="shared" si="7"/>
        <v>0.1898</v>
      </c>
    </row>
    <row r="119" spans="1:16">
      <c r="B119" s="89">
        <v>450</v>
      </c>
      <c r="C119" s="90" t="s">
        <v>63</v>
      </c>
      <c r="D119" s="74">
        <f t="shared" si="11"/>
        <v>6.4285714285714293E-2</v>
      </c>
      <c r="E119" s="91">
        <v>2.7690000000000001</v>
      </c>
      <c r="F119" s="92">
        <v>2.7029999999999998E-2</v>
      </c>
      <c r="G119" s="88">
        <f t="shared" si="8"/>
        <v>2.79603</v>
      </c>
      <c r="H119" s="89">
        <v>1.75</v>
      </c>
      <c r="I119" s="90" t="s">
        <v>66</v>
      </c>
      <c r="J119" s="76">
        <f t="shared" si="10"/>
        <v>1.75</v>
      </c>
      <c r="K119" s="89">
        <v>1518</v>
      </c>
      <c r="L119" s="90" t="s">
        <v>64</v>
      </c>
      <c r="M119" s="74">
        <f t="shared" si="6"/>
        <v>0.15179999999999999</v>
      </c>
      <c r="N119" s="89">
        <v>1961</v>
      </c>
      <c r="O119" s="90" t="s">
        <v>64</v>
      </c>
      <c r="P119" s="74">
        <f t="shared" si="7"/>
        <v>0.1961</v>
      </c>
    </row>
    <row r="120" spans="1:16">
      <c r="B120" s="89">
        <v>500</v>
      </c>
      <c r="C120" s="90" t="s">
        <v>63</v>
      </c>
      <c r="D120" s="74">
        <f t="shared" si="11"/>
        <v>7.1428571428571425E-2</v>
      </c>
      <c r="E120" s="91">
        <v>2.9260000000000002</v>
      </c>
      <c r="F120" s="92">
        <v>2.4850000000000001E-2</v>
      </c>
      <c r="G120" s="88">
        <f t="shared" si="8"/>
        <v>2.95085</v>
      </c>
      <c r="H120" s="89">
        <v>1.87</v>
      </c>
      <c r="I120" s="90" t="s">
        <v>66</v>
      </c>
      <c r="J120" s="76">
        <f t="shared" si="10"/>
        <v>1.87</v>
      </c>
      <c r="K120" s="89">
        <v>1549</v>
      </c>
      <c r="L120" s="90" t="s">
        <v>64</v>
      </c>
      <c r="M120" s="74">
        <f t="shared" si="6"/>
        <v>0.15489999999999998</v>
      </c>
      <c r="N120" s="89">
        <v>2015</v>
      </c>
      <c r="O120" s="90" t="s">
        <v>64</v>
      </c>
      <c r="P120" s="74">
        <f t="shared" si="7"/>
        <v>0.20150000000000001</v>
      </c>
    </row>
    <row r="121" spans="1:16">
      <c r="B121" s="89">
        <v>550</v>
      </c>
      <c r="C121" s="90" t="s">
        <v>63</v>
      </c>
      <c r="D121" s="74">
        <f t="shared" si="11"/>
        <v>7.8571428571428584E-2</v>
      </c>
      <c r="E121" s="91">
        <v>3.0739999999999998</v>
      </c>
      <c r="F121" s="92">
        <v>2.3029999999999998E-2</v>
      </c>
      <c r="G121" s="88">
        <f t="shared" si="8"/>
        <v>3.0970299999999997</v>
      </c>
      <c r="H121" s="89">
        <v>1.99</v>
      </c>
      <c r="I121" s="90" t="s">
        <v>66</v>
      </c>
      <c r="J121" s="76">
        <f t="shared" si="10"/>
        <v>1.99</v>
      </c>
      <c r="K121" s="89">
        <v>1576</v>
      </c>
      <c r="L121" s="90" t="s">
        <v>64</v>
      </c>
      <c r="M121" s="74">
        <f t="shared" si="6"/>
        <v>0.15760000000000002</v>
      </c>
      <c r="N121" s="89">
        <v>2064</v>
      </c>
      <c r="O121" s="90" t="s">
        <v>64</v>
      </c>
      <c r="P121" s="74">
        <f t="shared" si="7"/>
        <v>0.2064</v>
      </c>
    </row>
    <row r="122" spans="1:16">
      <c r="B122" s="89">
        <v>600</v>
      </c>
      <c r="C122" s="90" t="s">
        <v>63</v>
      </c>
      <c r="D122" s="74">
        <f t="shared" si="11"/>
        <v>8.5714285714285715E-2</v>
      </c>
      <c r="E122" s="91">
        <v>3.2130000000000001</v>
      </c>
      <c r="F122" s="92">
        <v>2.1479999999999999E-2</v>
      </c>
      <c r="G122" s="88">
        <f t="shared" si="8"/>
        <v>3.23448</v>
      </c>
      <c r="H122" s="89">
        <v>2.1</v>
      </c>
      <c r="I122" s="90" t="s">
        <v>66</v>
      </c>
      <c r="J122" s="76">
        <f t="shared" si="10"/>
        <v>2.1</v>
      </c>
      <c r="K122" s="89">
        <v>1600</v>
      </c>
      <c r="L122" s="90" t="s">
        <v>64</v>
      </c>
      <c r="M122" s="74">
        <f t="shared" si="6"/>
        <v>0.16</v>
      </c>
      <c r="N122" s="89">
        <v>2107</v>
      </c>
      <c r="O122" s="90" t="s">
        <v>64</v>
      </c>
      <c r="P122" s="74">
        <f t="shared" si="7"/>
        <v>0.21070000000000003</v>
      </c>
    </row>
    <row r="123" spans="1:16">
      <c r="B123" s="89">
        <v>650</v>
      </c>
      <c r="C123" s="90" t="s">
        <v>63</v>
      </c>
      <c r="D123" s="74">
        <f t="shared" si="11"/>
        <v>9.285714285714286E-2</v>
      </c>
      <c r="E123" s="91">
        <v>3.3450000000000002</v>
      </c>
      <c r="F123" s="92">
        <v>2.0129999999999999E-2</v>
      </c>
      <c r="G123" s="88">
        <f t="shared" si="8"/>
        <v>3.3651300000000002</v>
      </c>
      <c r="H123" s="89">
        <v>2.21</v>
      </c>
      <c r="I123" s="90" t="s">
        <v>66</v>
      </c>
      <c r="J123" s="76">
        <f t="shared" si="10"/>
        <v>2.21</v>
      </c>
      <c r="K123" s="89">
        <v>1621</v>
      </c>
      <c r="L123" s="90" t="s">
        <v>64</v>
      </c>
      <c r="M123" s="74">
        <f t="shared" si="6"/>
        <v>0.16209999999999999</v>
      </c>
      <c r="N123" s="89">
        <v>2146</v>
      </c>
      <c r="O123" s="90" t="s">
        <v>64</v>
      </c>
      <c r="P123" s="74">
        <f t="shared" si="7"/>
        <v>0.21459999999999999</v>
      </c>
    </row>
    <row r="124" spans="1:16">
      <c r="B124" s="89">
        <v>700</v>
      </c>
      <c r="C124" s="90" t="s">
        <v>63</v>
      </c>
      <c r="D124" s="74">
        <f t="shared" si="11"/>
        <v>9.9999999999999992E-2</v>
      </c>
      <c r="E124" s="91">
        <v>3.4689999999999999</v>
      </c>
      <c r="F124" s="92">
        <v>1.8960000000000001E-2</v>
      </c>
      <c r="G124" s="88">
        <f t="shared" si="8"/>
        <v>3.4879599999999997</v>
      </c>
      <c r="H124" s="89">
        <v>2.31</v>
      </c>
      <c r="I124" s="90" t="s">
        <v>66</v>
      </c>
      <c r="J124" s="76">
        <f t="shared" si="10"/>
        <v>2.31</v>
      </c>
      <c r="K124" s="89">
        <v>1640</v>
      </c>
      <c r="L124" s="90" t="s">
        <v>64</v>
      </c>
      <c r="M124" s="74">
        <f t="shared" si="6"/>
        <v>0.16399999999999998</v>
      </c>
      <c r="N124" s="89">
        <v>2182</v>
      </c>
      <c r="O124" s="90" t="s">
        <v>64</v>
      </c>
      <c r="P124" s="74">
        <f t="shared" si="7"/>
        <v>0.21820000000000001</v>
      </c>
    </row>
    <row r="125" spans="1:16">
      <c r="B125" s="77">
        <v>800</v>
      </c>
      <c r="C125" s="79" t="s">
        <v>63</v>
      </c>
      <c r="D125" s="74">
        <f t="shared" si="11"/>
        <v>0.1142857142857143</v>
      </c>
      <c r="E125" s="91">
        <v>3.694</v>
      </c>
      <c r="F125" s="92">
        <v>1.7010000000000001E-2</v>
      </c>
      <c r="G125" s="88">
        <f t="shared" si="8"/>
        <v>3.7110099999999999</v>
      </c>
      <c r="H125" s="89">
        <v>2.5099999999999998</v>
      </c>
      <c r="I125" s="90" t="s">
        <v>66</v>
      </c>
      <c r="J125" s="76">
        <f t="shared" si="10"/>
        <v>2.5099999999999998</v>
      </c>
      <c r="K125" s="89">
        <v>1685</v>
      </c>
      <c r="L125" s="90" t="s">
        <v>64</v>
      </c>
      <c r="M125" s="74">
        <f t="shared" si="6"/>
        <v>0.16850000000000001</v>
      </c>
      <c r="N125" s="89">
        <v>2244</v>
      </c>
      <c r="O125" s="90" t="s">
        <v>64</v>
      </c>
      <c r="P125" s="74">
        <f t="shared" si="7"/>
        <v>0.22440000000000002</v>
      </c>
    </row>
    <row r="126" spans="1:16">
      <c r="B126" s="77">
        <v>900</v>
      </c>
      <c r="C126" s="79" t="s">
        <v>63</v>
      </c>
      <c r="D126" s="74">
        <f t="shared" si="11"/>
        <v>0.12857142857142859</v>
      </c>
      <c r="E126" s="91">
        <v>3.8889999999999998</v>
      </c>
      <c r="F126" s="92">
        <v>1.545E-2</v>
      </c>
      <c r="G126" s="88">
        <f t="shared" si="8"/>
        <v>3.9044499999999998</v>
      </c>
      <c r="H126" s="77">
        <v>2.7</v>
      </c>
      <c r="I126" s="79" t="s">
        <v>66</v>
      </c>
      <c r="J126" s="76">
        <f t="shared" si="10"/>
        <v>2.7</v>
      </c>
      <c r="K126" s="77">
        <v>1723</v>
      </c>
      <c r="L126" s="79" t="s">
        <v>64</v>
      </c>
      <c r="M126" s="74">
        <f t="shared" si="6"/>
        <v>0.17230000000000001</v>
      </c>
      <c r="N126" s="77">
        <v>2298</v>
      </c>
      <c r="O126" s="79" t="s">
        <v>64</v>
      </c>
      <c r="P126" s="74">
        <f t="shared" si="7"/>
        <v>0.2298</v>
      </c>
    </row>
    <row r="127" spans="1:16">
      <c r="B127" s="77">
        <v>1</v>
      </c>
      <c r="C127" s="78" t="s">
        <v>65</v>
      </c>
      <c r="D127" s="74">
        <f t="shared" ref="D127:D190" si="12">B127/$C$5</f>
        <v>0.14285714285714285</v>
      </c>
      <c r="E127" s="91">
        <v>4.0570000000000004</v>
      </c>
      <c r="F127" s="92">
        <v>1.417E-2</v>
      </c>
      <c r="G127" s="88">
        <f t="shared" si="8"/>
        <v>4.0711700000000004</v>
      </c>
      <c r="H127" s="77">
        <v>2.88</v>
      </c>
      <c r="I127" s="79" t="s">
        <v>66</v>
      </c>
      <c r="J127" s="76">
        <f t="shared" si="10"/>
        <v>2.88</v>
      </c>
      <c r="K127" s="77">
        <v>1756</v>
      </c>
      <c r="L127" s="79" t="s">
        <v>64</v>
      </c>
      <c r="M127" s="74">
        <f t="shared" si="6"/>
        <v>0.17560000000000001</v>
      </c>
      <c r="N127" s="77">
        <v>2345</v>
      </c>
      <c r="O127" s="79" t="s">
        <v>64</v>
      </c>
      <c r="P127" s="74">
        <f t="shared" si="7"/>
        <v>0.23450000000000001</v>
      </c>
    </row>
    <row r="128" spans="1:16">
      <c r="A128" s="94"/>
      <c r="B128" s="89">
        <v>1.1000000000000001</v>
      </c>
      <c r="C128" s="90" t="s">
        <v>65</v>
      </c>
      <c r="D128" s="74">
        <f t="shared" si="12"/>
        <v>0.15714285714285717</v>
      </c>
      <c r="E128" s="91">
        <v>4.2</v>
      </c>
      <c r="F128" s="92">
        <v>1.3100000000000001E-2</v>
      </c>
      <c r="G128" s="88">
        <f t="shared" si="8"/>
        <v>4.2130999999999998</v>
      </c>
      <c r="H128" s="89">
        <v>3.05</v>
      </c>
      <c r="I128" s="90" t="s">
        <v>66</v>
      </c>
      <c r="J128" s="76">
        <f t="shared" si="10"/>
        <v>3.05</v>
      </c>
      <c r="K128" s="77">
        <v>1786</v>
      </c>
      <c r="L128" s="79" t="s">
        <v>64</v>
      </c>
      <c r="M128" s="74">
        <f t="shared" si="6"/>
        <v>0.17860000000000001</v>
      </c>
      <c r="N128" s="77">
        <v>2387</v>
      </c>
      <c r="O128" s="79" t="s">
        <v>64</v>
      </c>
      <c r="P128" s="74">
        <f t="shared" si="7"/>
        <v>0.2387</v>
      </c>
    </row>
    <row r="129" spans="1:16">
      <c r="A129" s="94"/>
      <c r="B129" s="89">
        <v>1.2</v>
      </c>
      <c r="C129" s="90" t="s">
        <v>65</v>
      </c>
      <c r="D129" s="74">
        <f t="shared" si="12"/>
        <v>0.17142857142857143</v>
      </c>
      <c r="E129" s="91">
        <v>4.3209999999999997</v>
      </c>
      <c r="F129" s="92">
        <v>1.2189999999999999E-2</v>
      </c>
      <c r="G129" s="88">
        <f t="shared" si="8"/>
        <v>4.3331900000000001</v>
      </c>
      <c r="H129" s="89">
        <v>3.21</v>
      </c>
      <c r="I129" s="90" t="s">
        <v>66</v>
      </c>
      <c r="J129" s="76">
        <f t="shared" si="10"/>
        <v>3.21</v>
      </c>
      <c r="K129" s="77">
        <v>1813</v>
      </c>
      <c r="L129" s="79" t="s">
        <v>64</v>
      </c>
      <c r="M129" s="74">
        <f t="shared" si="6"/>
        <v>0.18129999999999999</v>
      </c>
      <c r="N129" s="77">
        <v>2425</v>
      </c>
      <c r="O129" s="79" t="s">
        <v>64</v>
      </c>
      <c r="P129" s="74">
        <f t="shared" si="7"/>
        <v>0.24249999999999999</v>
      </c>
    </row>
    <row r="130" spans="1:16">
      <c r="A130" s="94"/>
      <c r="B130" s="89">
        <v>1.3</v>
      </c>
      <c r="C130" s="90" t="s">
        <v>65</v>
      </c>
      <c r="D130" s="74">
        <f t="shared" si="12"/>
        <v>0.18571428571428572</v>
      </c>
      <c r="E130" s="91">
        <v>4.4210000000000003</v>
      </c>
      <c r="F130" s="92">
        <v>1.141E-2</v>
      </c>
      <c r="G130" s="88">
        <f t="shared" si="8"/>
        <v>4.43241</v>
      </c>
      <c r="H130" s="89">
        <v>3.38</v>
      </c>
      <c r="I130" s="90" t="s">
        <v>66</v>
      </c>
      <c r="J130" s="76">
        <f t="shared" si="10"/>
        <v>3.38</v>
      </c>
      <c r="K130" s="77">
        <v>1838</v>
      </c>
      <c r="L130" s="79" t="s">
        <v>64</v>
      </c>
      <c r="M130" s="74">
        <f t="shared" si="6"/>
        <v>0.18380000000000002</v>
      </c>
      <c r="N130" s="77">
        <v>2460</v>
      </c>
      <c r="O130" s="79" t="s">
        <v>64</v>
      </c>
      <c r="P130" s="74">
        <f t="shared" si="7"/>
        <v>0.246</v>
      </c>
    </row>
    <row r="131" spans="1:16">
      <c r="A131" s="94"/>
      <c r="B131" s="89">
        <v>1.4</v>
      </c>
      <c r="C131" s="90" t="s">
        <v>65</v>
      </c>
      <c r="D131" s="74">
        <f t="shared" si="12"/>
        <v>0.19999999999999998</v>
      </c>
      <c r="E131" s="91">
        <v>4.5030000000000001</v>
      </c>
      <c r="F131" s="92">
        <v>1.072E-2</v>
      </c>
      <c r="G131" s="88">
        <f t="shared" si="8"/>
        <v>4.5137200000000002</v>
      </c>
      <c r="H131" s="89">
        <v>3.54</v>
      </c>
      <c r="I131" s="90" t="s">
        <v>66</v>
      </c>
      <c r="J131" s="76">
        <f t="shared" si="10"/>
        <v>3.54</v>
      </c>
      <c r="K131" s="77">
        <v>1861</v>
      </c>
      <c r="L131" s="79" t="s">
        <v>64</v>
      </c>
      <c r="M131" s="74">
        <f t="shared" si="6"/>
        <v>0.18609999999999999</v>
      </c>
      <c r="N131" s="77">
        <v>2492</v>
      </c>
      <c r="O131" s="79" t="s">
        <v>64</v>
      </c>
      <c r="P131" s="74">
        <f t="shared" si="7"/>
        <v>0.2492</v>
      </c>
    </row>
    <row r="132" spans="1:16">
      <c r="A132" s="94"/>
      <c r="B132" s="89">
        <v>1.5</v>
      </c>
      <c r="C132" s="90" t="s">
        <v>65</v>
      </c>
      <c r="D132" s="74">
        <f t="shared" si="12"/>
        <v>0.21428571428571427</v>
      </c>
      <c r="E132" s="91">
        <v>4.57</v>
      </c>
      <c r="F132" s="92">
        <v>1.0120000000000001E-2</v>
      </c>
      <c r="G132" s="88">
        <f t="shared" si="8"/>
        <v>4.58012</v>
      </c>
      <c r="H132" s="89">
        <v>3.69</v>
      </c>
      <c r="I132" s="90" t="s">
        <v>66</v>
      </c>
      <c r="J132" s="76">
        <f t="shared" si="10"/>
        <v>3.69</v>
      </c>
      <c r="K132" s="77">
        <v>1883</v>
      </c>
      <c r="L132" s="79" t="s">
        <v>64</v>
      </c>
      <c r="M132" s="74">
        <f t="shared" si="6"/>
        <v>0.1883</v>
      </c>
      <c r="N132" s="77">
        <v>2522</v>
      </c>
      <c r="O132" s="79" t="s">
        <v>64</v>
      </c>
      <c r="P132" s="74">
        <f t="shared" si="7"/>
        <v>0.25219999999999998</v>
      </c>
    </row>
    <row r="133" spans="1:16">
      <c r="A133" s="94"/>
      <c r="B133" s="89">
        <v>1.6</v>
      </c>
      <c r="C133" s="90" t="s">
        <v>65</v>
      </c>
      <c r="D133" s="74">
        <f t="shared" si="12"/>
        <v>0.22857142857142859</v>
      </c>
      <c r="E133" s="91">
        <v>4.6230000000000002</v>
      </c>
      <c r="F133" s="92">
        <v>9.5930000000000008E-3</v>
      </c>
      <c r="G133" s="88">
        <f t="shared" si="8"/>
        <v>4.632593</v>
      </c>
      <c r="H133" s="89">
        <v>3.85</v>
      </c>
      <c r="I133" s="90" t="s">
        <v>66</v>
      </c>
      <c r="J133" s="76">
        <f t="shared" si="10"/>
        <v>3.85</v>
      </c>
      <c r="K133" s="77">
        <v>1904</v>
      </c>
      <c r="L133" s="79" t="s">
        <v>64</v>
      </c>
      <c r="M133" s="74">
        <f t="shared" si="6"/>
        <v>0.19039999999999999</v>
      </c>
      <c r="N133" s="77">
        <v>2550</v>
      </c>
      <c r="O133" s="79" t="s">
        <v>64</v>
      </c>
      <c r="P133" s="74">
        <f t="shared" si="7"/>
        <v>0.255</v>
      </c>
    </row>
    <row r="134" spans="1:16">
      <c r="A134" s="94"/>
      <c r="B134" s="89">
        <v>1.7</v>
      </c>
      <c r="C134" s="90" t="s">
        <v>65</v>
      </c>
      <c r="D134" s="74">
        <f t="shared" si="12"/>
        <v>0.24285714285714285</v>
      </c>
      <c r="E134" s="91">
        <v>4.6639999999999997</v>
      </c>
      <c r="F134" s="92">
        <v>9.1179999999999994E-3</v>
      </c>
      <c r="G134" s="88">
        <f t="shared" si="8"/>
        <v>4.6731179999999997</v>
      </c>
      <c r="H134" s="89">
        <v>4</v>
      </c>
      <c r="I134" s="90" t="s">
        <v>66</v>
      </c>
      <c r="J134" s="76">
        <f t="shared" si="10"/>
        <v>4</v>
      </c>
      <c r="K134" s="77">
        <v>1924</v>
      </c>
      <c r="L134" s="79" t="s">
        <v>64</v>
      </c>
      <c r="M134" s="74">
        <f t="shared" si="6"/>
        <v>0.19239999999999999</v>
      </c>
      <c r="N134" s="77">
        <v>2577</v>
      </c>
      <c r="O134" s="79" t="s">
        <v>64</v>
      </c>
      <c r="P134" s="74">
        <f t="shared" si="7"/>
        <v>0.25769999999999998</v>
      </c>
    </row>
    <row r="135" spans="1:16">
      <c r="A135" s="94"/>
      <c r="B135" s="89">
        <v>1.8</v>
      </c>
      <c r="C135" s="90" t="s">
        <v>65</v>
      </c>
      <c r="D135" s="74">
        <f t="shared" si="12"/>
        <v>0.25714285714285717</v>
      </c>
      <c r="E135" s="91">
        <v>4.6950000000000003</v>
      </c>
      <c r="F135" s="92">
        <v>8.6910000000000008E-3</v>
      </c>
      <c r="G135" s="88">
        <f t="shared" si="8"/>
        <v>4.7036910000000001</v>
      </c>
      <c r="H135" s="89">
        <v>4.1500000000000004</v>
      </c>
      <c r="I135" s="90" t="s">
        <v>66</v>
      </c>
      <c r="J135" s="76">
        <f t="shared" si="10"/>
        <v>4.1500000000000004</v>
      </c>
      <c r="K135" s="77">
        <v>1943</v>
      </c>
      <c r="L135" s="79" t="s">
        <v>64</v>
      </c>
      <c r="M135" s="74">
        <f t="shared" si="6"/>
        <v>0.1943</v>
      </c>
      <c r="N135" s="77">
        <v>2602</v>
      </c>
      <c r="O135" s="79" t="s">
        <v>64</v>
      </c>
      <c r="P135" s="74">
        <f t="shared" si="7"/>
        <v>0.26019999999999999</v>
      </c>
    </row>
    <row r="136" spans="1:16">
      <c r="A136" s="94"/>
      <c r="B136" s="89">
        <v>2</v>
      </c>
      <c r="C136" s="90" t="s">
        <v>65</v>
      </c>
      <c r="D136" s="74">
        <f t="shared" si="12"/>
        <v>0.2857142857142857</v>
      </c>
      <c r="E136" s="91">
        <v>4.7329999999999997</v>
      </c>
      <c r="F136" s="92">
        <v>7.9539999999999993E-3</v>
      </c>
      <c r="G136" s="88">
        <f t="shared" si="8"/>
        <v>4.7409539999999994</v>
      </c>
      <c r="H136" s="89">
        <v>4.46</v>
      </c>
      <c r="I136" s="90" t="s">
        <v>66</v>
      </c>
      <c r="J136" s="76">
        <f t="shared" si="10"/>
        <v>4.46</v>
      </c>
      <c r="K136" s="77">
        <v>2003</v>
      </c>
      <c r="L136" s="79" t="s">
        <v>64</v>
      </c>
      <c r="M136" s="74">
        <f t="shared" si="6"/>
        <v>0.20030000000000001</v>
      </c>
      <c r="N136" s="77">
        <v>2650</v>
      </c>
      <c r="O136" s="79" t="s">
        <v>64</v>
      </c>
      <c r="P136" s="74">
        <f t="shared" si="7"/>
        <v>0.26500000000000001</v>
      </c>
    </row>
    <row r="137" spans="1:16">
      <c r="A137" s="94"/>
      <c r="B137" s="89">
        <v>2.25</v>
      </c>
      <c r="C137" s="90" t="s">
        <v>65</v>
      </c>
      <c r="D137" s="74">
        <f t="shared" si="12"/>
        <v>0.32142857142857145</v>
      </c>
      <c r="E137" s="91">
        <v>4.7460000000000004</v>
      </c>
      <c r="F137" s="92">
        <v>7.2009999999999999E-3</v>
      </c>
      <c r="G137" s="88">
        <f t="shared" si="8"/>
        <v>4.7532010000000007</v>
      </c>
      <c r="H137" s="89">
        <v>4.83</v>
      </c>
      <c r="I137" s="90" t="s">
        <v>66</v>
      </c>
      <c r="J137" s="76">
        <f t="shared" si="10"/>
        <v>4.83</v>
      </c>
      <c r="K137" s="77">
        <v>2087</v>
      </c>
      <c r="L137" s="79" t="s">
        <v>64</v>
      </c>
      <c r="M137" s="74">
        <f t="shared" si="6"/>
        <v>0.20870000000000002</v>
      </c>
      <c r="N137" s="77">
        <v>2705</v>
      </c>
      <c r="O137" s="79" t="s">
        <v>64</v>
      </c>
      <c r="P137" s="74">
        <f t="shared" si="7"/>
        <v>0.27050000000000002</v>
      </c>
    </row>
    <row r="138" spans="1:16">
      <c r="A138" s="94"/>
      <c r="B138" s="89">
        <v>2.5</v>
      </c>
      <c r="C138" s="90" t="s">
        <v>65</v>
      </c>
      <c r="D138" s="74">
        <f t="shared" si="12"/>
        <v>0.35714285714285715</v>
      </c>
      <c r="E138" s="91">
        <v>4.7320000000000002</v>
      </c>
      <c r="F138" s="92">
        <v>6.587E-3</v>
      </c>
      <c r="G138" s="88">
        <f t="shared" si="8"/>
        <v>4.7385869999999999</v>
      </c>
      <c r="H138" s="89">
        <v>5.21</v>
      </c>
      <c r="I138" s="90" t="s">
        <v>66</v>
      </c>
      <c r="J138" s="76">
        <f t="shared" si="10"/>
        <v>5.21</v>
      </c>
      <c r="K138" s="77">
        <v>2168</v>
      </c>
      <c r="L138" s="79" t="s">
        <v>64</v>
      </c>
      <c r="M138" s="74">
        <f t="shared" si="6"/>
        <v>0.21680000000000002</v>
      </c>
      <c r="N138" s="77">
        <v>2756</v>
      </c>
      <c r="O138" s="79" t="s">
        <v>64</v>
      </c>
      <c r="P138" s="74">
        <f t="shared" si="7"/>
        <v>0.27559999999999996</v>
      </c>
    </row>
    <row r="139" spans="1:16">
      <c r="A139" s="94"/>
      <c r="B139" s="89">
        <v>2.75</v>
      </c>
      <c r="C139" s="90" t="s">
        <v>65</v>
      </c>
      <c r="D139" s="74">
        <f t="shared" si="12"/>
        <v>0.39285714285714285</v>
      </c>
      <c r="E139" s="91">
        <v>4.7</v>
      </c>
      <c r="F139" s="92">
        <v>6.0749999999999997E-3</v>
      </c>
      <c r="G139" s="88">
        <f t="shared" si="8"/>
        <v>4.7060750000000002</v>
      </c>
      <c r="H139" s="89">
        <v>5.59</v>
      </c>
      <c r="I139" s="90" t="s">
        <v>66</v>
      </c>
      <c r="J139" s="76">
        <f t="shared" si="10"/>
        <v>5.59</v>
      </c>
      <c r="K139" s="77">
        <v>2245</v>
      </c>
      <c r="L139" s="79" t="s">
        <v>64</v>
      </c>
      <c r="M139" s="74">
        <f t="shared" si="6"/>
        <v>0.22450000000000001</v>
      </c>
      <c r="N139" s="77">
        <v>2805</v>
      </c>
      <c r="O139" s="79" t="s">
        <v>64</v>
      </c>
      <c r="P139" s="74">
        <f t="shared" si="7"/>
        <v>0.28050000000000003</v>
      </c>
    </row>
    <row r="140" spans="1:16">
      <c r="A140" s="94"/>
      <c r="B140" s="89">
        <v>3</v>
      </c>
      <c r="C140" s="95" t="s">
        <v>65</v>
      </c>
      <c r="D140" s="74">
        <f t="shared" si="12"/>
        <v>0.42857142857142855</v>
      </c>
      <c r="E140" s="91">
        <v>4.6539999999999999</v>
      </c>
      <c r="F140" s="92">
        <v>5.6410000000000002E-3</v>
      </c>
      <c r="G140" s="88">
        <f t="shared" si="8"/>
        <v>4.6596409999999997</v>
      </c>
      <c r="H140" s="89">
        <v>5.97</v>
      </c>
      <c r="I140" s="90" t="s">
        <v>66</v>
      </c>
      <c r="J140" s="76">
        <f t="shared" si="10"/>
        <v>5.97</v>
      </c>
      <c r="K140" s="77">
        <v>2321</v>
      </c>
      <c r="L140" s="79" t="s">
        <v>64</v>
      </c>
      <c r="M140" s="74">
        <f t="shared" si="6"/>
        <v>0.23210000000000003</v>
      </c>
      <c r="N140" s="77">
        <v>2851</v>
      </c>
      <c r="O140" s="79" t="s">
        <v>64</v>
      </c>
      <c r="P140" s="74">
        <f t="shared" si="7"/>
        <v>0.28510000000000002</v>
      </c>
    </row>
    <row r="141" spans="1:16">
      <c r="B141" s="89">
        <v>3.25</v>
      </c>
      <c r="C141" s="79" t="s">
        <v>65</v>
      </c>
      <c r="D141" s="74">
        <f t="shared" si="12"/>
        <v>0.4642857142857143</v>
      </c>
      <c r="E141" s="91">
        <v>4.5990000000000002</v>
      </c>
      <c r="F141" s="92">
        <v>5.2690000000000002E-3</v>
      </c>
      <c r="G141" s="88">
        <f t="shared" si="8"/>
        <v>4.6042690000000004</v>
      </c>
      <c r="H141" s="77">
        <v>6.36</v>
      </c>
      <c r="I141" s="79" t="s">
        <v>66</v>
      </c>
      <c r="J141" s="76">
        <f t="shared" si="10"/>
        <v>6.36</v>
      </c>
      <c r="K141" s="77">
        <v>2396</v>
      </c>
      <c r="L141" s="79" t="s">
        <v>64</v>
      </c>
      <c r="M141" s="74">
        <f t="shared" si="6"/>
        <v>0.23959999999999998</v>
      </c>
      <c r="N141" s="77">
        <v>2896</v>
      </c>
      <c r="O141" s="79" t="s">
        <v>64</v>
      </c>
      <c r="P141" s="74">
        <f t="shared" si="7"/>
        <v>0.28959999999999997</v>
      </c>
    </row>
    <row r="142" spans="1:16">
      <c r="B142" s="89">
        <v>3.5</v>
      </c>
      <c r="C142" s="79" t="s">
        <v>65</v>
      </c>
      <c r="D142" s="74">
        <f t="shared" si="12"/>
        <v>0.5</v>
      </c>
      <c r="E142" s="91">
        <v>4.5369999999999999</v>
      </c>
      <c r="F142" s="92">
        <v>4.9459999999999999E-3</v>
      </c>
      <c r="G142" s="88">
        <f t="shared" si="8"/>
        <v>4.5419460000000003</v>
      </c>
      <c r="H142" s="77">
        <v>6.75</v>
      </c>
      <c r="I142" s="79" t="s">
        <v>66</v>
      </c>
      <c r="J142" s="76">
        <f t="shared" si="10"/>
        <v>6.75</v>
      </c>
      <c r="K142" s="77">
        <v>2470</v>
      </c>
      <c r="L142" s="79" t="s">
        <v>64</v>
      </c>
      <c r="M142" s="74">
        <f t="shared" si="6"/>
        <v>0.24700000000000003</v>
      </c>
      <c r="N142" s="77">
        <v>2940</v>
      </c>
      <c r="O142" s="79" t="s">
        <v>64</v>
      </c>
      <c r="P142" s="74">
        <f t="shared" si="7"/>
        <v>0.29399999999999998</v>
      </c>
    </row>
    <row r="143" spans="1:16">
      <c r="B143" s="89">
        <v>3.75</v>
      </c>
      <c r="C143" s="79" t="s">
        <v>65</v>
      </c>
      <c r="D143" s="74">
        <f t="shared" si="12"/>
        <v>0.5357142857142857</v>
      </c>
      <c r="E143" s="91">
        <v>4.47</v>
      </c>
      <c r="F143" s="92">
        <v>4.6620000000000003E-3</v>
      </c>
      <c r="G143" s="88">
        <f t="shared" si="8"/>
        <v>4.4746619999999995</v>
      </c>
      <c r="H143" s="77">
        <v>7.14</v>
      </c>
      <c r="I143" s="79" t="s">
        <v>66</v>
      </c>
      <c r="J143" s="76">
        <f t="shared" si="10"/>
        <v>7.14</v>
      </c>
      <c r="K143" s="77">
        <v>2543</v>
      </c>
      <c r="L143" s="79" t="s">
        <v>64</v>
      </c>
      <c r="M143" s="74">
        <f t="shared" si="6"/>
        <v>0.25430000000000003</v>
      </c>
      <c r="N143" s="77">
        <v>2983</v>
      </c>
      <c r="O143" s="79" t="s">
        <v>64</v>
      </c>
      <c r="P143" s="74">
        <f t="shared" si="7"/>
        <v>0.29830000000000001</v>
      </c>
    </row>
    <row r="144" spans="1:16">
      <c r="B144" s="89">
        <v>4</v>
      </c>
      <c r="C144" s="79" t="s">
        <v>65</v>
      </c>
      <c r="D144" s="74">
        <f t="shared" si="12"/>
        <v>0.5714285714285714</v>
      </c>
      <c r="E144" s="91">
        <v>4.4000000000000004</v>
      </c>
      <c r="F144" s="92">
        <v>4.411E-3</v>
      </c>
      <c r="G144" s="88">
        <f t="shared" si="8"/>
        <v>4.4044110000000005</v>
      </c>
      <c r="H144" s="77">
        <v>7.55</v>
      </c>
      <c r="I144" s="79" t="s">
        <v>66</v>
      </c>
      <c r="J144" s="76">
        <f t="shared" si="10"/>
        <v>7.55</v>
      </c>
      <c r="K144" s="77">
        <v>2617</v>
      </c>
      <c r="L144" s="79" t="s">
        <v>64</v>
      </c>
      <c r="M144" s="74">
        <f t="shared" si="6"/>
        <v>0.26169999999999999</v>
      </c>
      <c r="N144" s="77">
        <v>3026</v>
      </c>
      <c r="O144" s="79" t="s">
        <v>64</v>
      </c>
      <c r="P144" s="74">
        <f t="shared" si="7"/>
        <v>0.30259999999999998</v>
      </c>
    </row>
    <row r="145" spans="2:16">
      <c r="B145" s="89">
        <v>4.5</v>
      </c>
      <c r="C145" s="79" t="s">
        <v>65</v>
      </c>
      <c r="D145" s="74">
        <f t="shared" si="12"/>
        <v>0.6428571428571429</v>
      </c>
      <c r="E145" s="91">
        <v>4.2539999999999996</v>
      </c>
      <c r="F145" s="92">
        <v>3.986E-3</v>
      </c>
      <c r="G145" s="88">
        <f t="shared" si="8"/>
        <v>4.2579859999999998</v>
      </c>
      <c r="H145" s="77">
        <v>8.3699999999999992</v>
      </c>
      <c r="I145" s="79" t="s">
        <v>66</v>
      </c>
      <c r="J145" s="76">
        <f t="shared" si="10"/>
        <v>8.3699999999999992</v>
      </c>
      <c r="K145" s="77">
        <v>2885</v>
      </c>
      <c r="L145" s="79" t="s">
        <v>64</v>
      </c>
      <c r="M145" s="74">
        <f t="shared" si="6"/>
        <v>0.28849999999999998</v>
      </c>
      <c r="N145" s="77">
        <v>3111</v>
      </c>
      <c r="O145" s="79" t="s">
        <v>64</v>
      </c>
      <c r="P145" s="74">
        <f t="shared" si="7"/>
        <v>0.31110000000000004</v>
      </c>
    </row>
    <row r="146" spans="2:16">
      <c r="B146" s="89">
        <v>5</v>
      </c>
      <c r="C146" s="79" t="s">
        <v>65</v>
      </c>
      <c r="D146" s="74">
        <f t="shared" si="12"/>
        <v>0.7142857142857143</v>
      </c>
      <c r="E146" s="91">
        <v>4.1059999999999999</v>
      </c>
      <c r="F146" s="92">
        <v>3.64E-3</v>
      </c>
      <c r="G146" s="88">
        <f t="shared" si="8"/>
        <v>4.1096399999999997</v>
      </c>
      <c r="H146" s="77">
        <v>9.23</v>
      </c>
      <c r="I146" s="79" t="s">
        <v>66</v>
      </c>
      <c r="J146" s="76">
        <f t="shared" si="10"/>
        <v>9.23</v>
      </c>
      <c r="K146" s="77">
        <v>3146</v>
      </c>
      <c r="L146" s="79" t="s">
        <v>64</v>
      </c>
      <c r="M146" s="74">
        <f t="shared" si="6"/>
        <v>0.31459999999999999</v>
      </c>
      <c r="N146" s="77">
        <v>3195</v>
      </c>
      <c r="O146" s="79" t="s">
        <v>64</v>
      </c>
      <c r="P146" s="74">
        <f t="shared" si="7"/>
        <v>0.31950000000000001</v>
      </c>
    </row>
    <row r="147" spans="2:16">
      <c r="B147" s="89">
        <v>5.5</v>
      </c>
      <c r="C147" s="79" t="s">
        <v>65</v>
      </c>
      <c r="D147" s="74">
        <f t="shared" si="12"/>
        <v>0.7857142857142857</v>
      </c>
      <c r="E147" s="91">
        <v>3.9609999999999999</v>
      </c>
      <c r="F147" s="92">
        <v>3.3530000000000001E-3</v>
      </c>
      <c r="G147" s="88">
        <f t="shared" si="8"/>
        <v>3.964353</v>
      </c>
      <c r="H147" s="77">
        <v>10.11</v>
      </c>
      <c r="I147" s="79" t="s">
        <v>66</v>
      </c>
      <c r="J147" s="76">
        <f t="shared" si="10"/>
        <v>10.11</v>
      </c>
      <c r="K147" s="77">
        <v>3404</v>
      </c>
      <c r="L147" s="79" t="s">
        <v>64</v>
      </c>
      <c r="M147" s="74">
        <f t="shared" si="6"/>
        <v>0.34039999999999998</v>
      </c>
      <c r="N147" s="77">
        <v>3280</v>
      </c>
      <c r="O147" s="79" t="s">
        <v>64</v>
      </c>
      <c r="P147" s="74">
        <f t="shared" si="7"/>
        <v>0.32799999999999996</v>
      </c>
    </row>
    <row r="148" spans="2:16">
      <c r="B148" s="89">
        <v>6</v>
      </c>
      <c r="C148" s="79" t="s">
        <v>65</v>
      </c>
      <c r="D148" s="74">
        <f t="shared" si="12"/>
        <v>0.8571428571428571</v>
      </c>
      <c r="E148" s="91">
        <v>3.8210000000000002</v>
      </c>
      <c r="F148" s="92">
        <v>3.1089999999999998E-3</v>
      </c>
      <c r="G148" s="88">
        <f t="shared" si="8"/>
        <v>3.824109</v>
      </c>
      <c r="H148" s="77">
        <v>11.03</v>
      </c>
      <c r="I148" s="79" t="s">
        <v>66</v>
      </c>
      <c r="J148" s="76">
        <f t="shared" si="10"/>
        <v>11.03</v>
      </c>
      <c r="K148" s="77">
        <v>3661</v>
      </c>
      <c r="L148" s="79" t="s">
        <v>64</v>
      </c>
      <c r="M148" s="74">
        <f t="shared" ref="M148:M156" si="13">K148/1000/10</f>
        <v>0.36609999999999998</v>
      </c>
      <c r="N148" s="77">
        <v>3367</v>
      </c>
      <c r="O148" s="79" t="s">
        <v>64</v>
      </c>
      <c r="P148" s="74">
        <f t="shared" ref="P148:P164" si="14">N148/1000/10</f>
        <v>0.3367</v>
      </c>
    </row>
    <row r="149" spans="2:16">
      <c r="B149" s="89">
        <v>6.5</v>
      </c>
      <c r="C149" s="79" t="s">
        <v>65</v>
      </c>
      <c r="D149" s="74">
        <f t="shared" si="12"/>
        <v>0.9285714285714286</v>
      </c>
      <c r="E149" s="91">
        <v>3.6869999999999998</v>
      </c>
      <c r="F149" s="92">
        <v>2.9009999999999999E-3</v>
      </c>
      <c r="G149" s="88">
        <f t="shared" ref="G149:G212" si="15">E149+F149</f>
        <v>3.6899009999999999</v>
      </c>
      <c r="H149" s="77">
        <v>11.99</v>
      </c>
      <c r="I149" s="79" t="s">
        <v>66</v>
      </c>
      <c r="J149" s="76">
        <f t="shared" si="10"/>
        <v>11.99</v>
      </c>
      <c r="K149" s="77">
        <v>3918</v>
      </c>
      <c r="L149" s="79" t="s">
        <v>64</v>
      </c>
      <c r="M149" s="74">
        <f t="shared" si="13"/>
        <v>0.39180000000000004</v>
      </c>
      <c r="N149" s="77">
        <v>3455</v>
      </c>
      <c r="O149" s="79" t="s">
        <v>64</v>
      </c>
      <c r="P149" s="74">
        <f t="shared" si="14"/>
        <v>0.34550000000000003</v>
      </c>
    </row>
    <row r="150" spans="2:16">
      <c r="B150" s="89">
        <v>7</v>
      </c>
      <c r="C150" s="79" t="s">
        <v>65</v>
      </c>
      <c r="D150" s="74">
        <f t="shared" si="12"/>
        <v>1</v>
      </c>
      <c r="E150" s="91">
        <v>3.5609999999999999</v>
      </c>
      <c r="F150" s="92">
        <v>2.7200000000000002E-3</v>
      </c>
      <c r="G150" s="88">
        <f t="shared" si="15"/>
        <v>3.56372</v>
      </c>
      <c r="H150" s="77">
        <v>12.97</v>
      </c>
      <c r="I150" s="79" t="s">
        <v>66</v>
      </c>
      <c r="J150" s="76">
        <f t="shared" si="10"/>
        <v>12.97</v>
      </c>
      <c r="K150" s="77">
        <v>4177</v>
      </c>
      <c r="L150" s="79" t="s">
        <v>64</v>
      </c>
      <c r="M150" s="74">
        <f t="shared" si="13"/>
        <v>0.41769999999999996</v>
      </c>
      <c r="N150" s="77">
        <v>3546</v>
      </c>
      <c r="O150" s="79" t="s">
        <v>64</v>
      </c>
      <c r="P150" s="74">
        <f t="shared" si="14"/>
        <v>0.35459999999999997</v>
      </c>
    </row>
    <row r="151" spans="2:16">
      <c r="B151" s="89">
        <v>8</v>
      </c>
      <c r="C151" s="79" t="s">
        <v>65</v>
      </c>
      <c r="D151" s="74">
        <f t="shared" si="12"/>
        <v>1.1428571428571428</v>
      </c>
      <c r="E151" s="91">
        <v>3.33</v>
      </c>
      <c r="F151" s="92">
        <v>2.4220000000000001E-3</v>
      </c>
      <c r="G151" s="88">
        <f t="shared" si="15"/>
        <v>3.3324220000000002</v>
      </c>
      <c r="H151" s="77">
        <v>15.05</v>
      </c>
      <c r="I151" s="79" t="s">
        <v>66</v>
      </c>
      <c r="J151" s="76">
        <f t="shared" si="10"/>
        <v>15.05</v>
      </c>
      <c r="K151" s="77">
        <v>5137</v>
      </c>
      <c r="L151" s="79" t="s">
        <v>64</v>
      </c>
      <c r="M151" s="74">
        <f t="shared" si="13"/>
        <v>0.51369999999999993</v>
      </c>
      <c r="N151" s="77">
        <v>3735</v>
      </c>
      <c r="O151" s="79" t="s">
        <v>64</v>
      </c>
      <c r="P151" s="74">
        <f t="shared" si="14"/>
        <v>0.3735</v>
      </c>
    </row>
    <row r="152" spans="2:16">
      <c r="B152" s="89">
        <v>9</v>
      </c>
      <c r="C152" s="79" t="s">
        <v>65</v>
      </c>
      <c r="D152" s="74">
        <f t="shared" si="12"/>
        <v>1.2857142857142858</v>
      </c>
      <c r="E152" s="91">
        <v>3.125</v>
      </c>
      <c r="F152" s="92">
        <v>2.1849999999999999E-3</v>
      </c>
      <c r="G152" s="88">
        <f t="shared" si="15"/>
        <v>3.1271849999999999</v>
      </c>
      <c r="H152" s="77">
        <v>17.27</v>
      </c>
      <c r="I152" s="79" t="s">
        <v>66</v>
      </c>
      <c r="J152" s="76">
        <f t="shared" si="10"/>
        <v>17.27</v>
      </c>
      <c r="K152" s="77">
        <v>6048</v>
      </c>
      <c r="L152" s="79" t="s">
        <v>64</v>
      </c>
      <c r="M152" s="74">
        <f t="shared" si="13"/>
        <v>0.6048</v>
      </c>
      <c r="N152" s="77">
        <v>3935</v>
      </c>
      <c r="O152" s="79" t="s">
        <v>64</v>
      </c>
      <c r="P152" s="74">
        <f t="shared" si="14"/>
        <v>0.39350000000000002</v>
      </c>
    </row>
    <row r="153" spans="2:16">
      <c r="B153" s="89">
        <v>10</v>
      </c>
      <c r="C153" s="79" t="s">
        <v>65</v>
      </c>
      <c r="D153" s="74">
        <f t="shared" si="12"/>
        <v>1.4285714285714286</v>
      </c>
      <c r="E153" s="91">
        <v>2.944</v>
      </c>
      <c r="F153" s="92">
        <v>1.993E-3</v>
      </c>
      <c r="G153" s="88">
        <f t="shared" si="15"/>
        <v>2.9459930000000001</v>
      </c>
      <c r="H153" s="77">
        <v>19.62</v>
      </c>
      <c r="I153" s="79" t="s">
        <v>66</v>
      </c>
      <c r="J153" s="76">
        <f t="shared" si="10"/>
        <v>19.62</v>
      </c>
      <c r="K153" s="77">
        <v>6935</v>
      </c>
      <c r="L153" s="79" t="s">
        <v>64</v>
      </c>
      <c r="M153" s="74">
        <f t="shared" si="13"/>
        <v>0.69350000000000001</v>
      </c>
      <c r="N153" s="77">
        <v>4149</v>
      </c>
      <c r="O153" s="79" t="s">
        <v>64</v>
      </c>
      <c r="P153" s="74">
        <f t="shared" si="14"/>
        <v>0.41489999999999999</v>
      </c>
    </row>
    <row r="154" spans="2:16">
      <c r="B154" s="89">
        <v>11</v>
      </c>
      <c r="C154" s="79" t="s">
        <v>65</v>
      </c>
      <c r="D154" s="74">
        <f t="shared" si="12"/>
        <v>1.5714285714285714</v>
      </c>
      <c r="E154" s="91">
        <v>2.782</v>
      </c>
      <c r="F154" s="92">
        <v>1.833E-3</v>
      </c>
      <c r="G154" s="88">
        <f t="shared" si="15"/>
        <v>2.783833</v>
      </c>
      <c r="H154" s="77">
        <v>22.12</v>
      </c>
      <c r="I154" s="79" t="s">
        <v>66</v>
      </c>
      <c r="J154" s="76">
        <f t="shared" si="10"/>
        <v>22.12</v>
      </c>
      <c r="K154" s="77">
        <v>7814</v>
      </c>
      <c r="L154" s="79" t="s">
        <v>64</v>
      </c>
      <c r="M154" s="74">
        <f t="shared" si="13"/>
        <v>0.78139999999999998</v>
      </c>
      <c r="N154" s="77">
        <v>4376</v>
      </c>
      <c r="O154" s="79" t="s">
        <v>64</v>
      </c>
      <c r="P154" s="74">
        <f t="shared" si="14"/>
        <v>0.43760000000000004</v>
      </c>
    </row>
    <row r="155" spans="2:16">
      <c r="B155" s="89">
        <v>12</v>
      </c>
      <c r="C155" s="79" t="s">
        <v>65</v>
      </c>
      <c r="D155" s="74">
        <f t="shared" si="12"/>
        <v>1.7142857142857142</v>
      </c>
      <c r="E155" s="91">
        <v>2.6379999999999999</v>
      </c>
      <c r="F155" s="92">
        <v>1.699E-3</v>
      </c>
      <c r="G155" s="88">
        <f t="shared" si="15"/>
        <v>2.6396989999999998</v>
      </c>
      <c r="H155" s="77">
        <v>24.76</v>
      </c>
      <c r="I155" s="79" t="s">
        <v>66</v>
      </c>
      <c r="J155" s="76">
        <f t="shared" si="10"/>
        <v>24.76</v>
      </c>
      <c r="K155" s="77">
        <v>8690</v>
      </c>
      <c r="L155" s="79" t="s">
        <v>64</v>
      </c>
      <c r="M155" s="74">
        <f t="shared" si="13"/>
        <v>0.86899999999999999</v>
      </c>
      <c r="N155" s="77">
        <v>4617</v>
      </c>
      <c r="O155" s="79" t="s">
        <v>64</v>
      </c>
      <c r="P155" s="74">
        <f t="shared" si="14"/>
        <v>0.4617</v>
      </c>
    </row>
    <row r="156" spans="2:16">
      <c r="B156" s="89">
        <v>13</v>
      </c>
      <c r="C156" s="79" t="s">
        <v>65</v>
      </c>
      <c r="D156" s="74">
        <f t="shared" si="12"/>
        <v>1.8571428571428572</v>
      </c>
      <c r="E156" s="91">
        <v>2.508</v>
      </c>
      <c r="F156" s="92">
        <v>1.583E-3</v>
      </c>
      <c r="G156" s="88">
        <f t="shared" si="15"/>
        <v>2.5095830000000001</v>
      </c>
      <c r="H156" s="77">
        <v>27.55</v>
      </c>
      <c r="I156" s="79" t="s">
        <v>66</v>
      </c>
      <c r="J156" s="76">
        <f t="shared" si="10"/>
        <v>27.55</v>
      </c>
      <c r="K156" s="77">
        <v>9570</v>
      </c>
      <c r="L156" s="79" t="s">
        <v>64</v>
      </c>
      <c r="M156" s="74">
        <f t="shared" si="13"/>
        <v>0.95700000000000007</v>
      </c>
      <c r="N156" s="77">
        <v>4873</v>
      </c>
      <c r="O156" s="79" t="s">
        <v>64</v>
      </c>
      <c r="P156" s="74">
        <f t="shared" si="14"/>
        <v>0.48730000000000001</v>
      </c>
    </row>
    <row r="157" spans="2:16">
      <c r="B157" s="89">
        <v>14</v>
      </c>
      <c r="C157" s="79" t="s">
        <v>65</v>
      </c>
      <c r="D157" s="74">
        <f t="shared" si="12"/>
        <v>2</v>
      </c>
      <c r="E157" s="91">
        <v>2.39</v>
      </c>
      <c r="F157" s="92">
        <v>1.4829999999999999E-3</v>
      </c>
      <c r="G157" s="88">
        <f t="shared" si="15"/>
        <v>2.391483</v>
      </c>
      <c r="H157" s="77">
        <v>30.47</v>
      </c>
      <c r="I157" s="79" t="s">
        <v>66</v>
      </c>
      <c r="J157" s="76">
        <f t="shared" si="10"/>
        <v>30.47</v>
      </c>
      <c r="K157" s="77">
        <v>1.05</v>
      </c>
      <c r="L157" s="78" t="s">
        <v>66</v>
      </c>
      <c r="M157" s="74">
        <f t="shared" ref="M153:M158" si="16">K157</f>
        <v>1.05</v>
      </c>
      <c r="N157" s="77">
        <v>5144</v>
      </c>
      <c r="O157" s="79" t="s">
        <v>64</v>
      </c>
      <c r="P157" s="74">
        <f t="shared" si="14"/>
        <v>0.51439999999999997</v>
      </c>
    </row>
    <row r="158" spans="2:16">
      <c r="B158" s="89">
        <v>15</v>
      </c>
      <c r="C158" s="79" t="s">
        <v>65</v>
      </c>
      <c r="D158" s="74">
        <f t="shared" si="12"/>
        <v>2.1428571428571428</v>
      </c>
      <c r="E158" s="91">
        <v>2.306</v>
      </c>
      <c r="F158" s="92">
        <v>1.3960000000000001E-3</v>
      </c>
      <c r="G158" s="88">
        <f t="shared" si="15"/>
        <v>2.3073960000000002</v>
      </c>
      <c r="H158" s="77">
        <v>33.51</v>
      </c>
      <c r="I158" s="79" t="s">
        <v>66</v>
      </c>
      <c r="J158" s="76">
        <f t="shared" si="10"/>
        <v>33.51</v>
      </c>
      <c r="K158" s="77">
        <v>1.1299999999999999</v>
      </c>
      <c r="L158" s="79" t="s">
        <v>66</v>
      </c>
      <c r="M158" s="74">
        <f t="shared" si="16"/>
        <v>1.1299999999999999</v>
      </c>
      <c r="N158" s="77">
        <v>5427</v>
      </c>
      <c r="O158" s="79" t="s">
        <v>64</v>
      </c>
      <c r="P158" s="74">
        <f t="shared" si="14"/>
        <v>0.54269999999999996</v>
      </c>
    </row>
    <row r="159" spans="2:16">
      <c r="B159" s="89">
        <v>16</v>
      </c>
      <c r="C159" s="79" t="s">
        <v>65</v>
      </c>
      <c r="D159" s="74">
        <f t="shared" si="12"/>
        <v>2.2857142857142856</v>
      </c>
      <c r="E159" s="91">
        <v>2.2189999999999999</v>
      </c>
      <c r="F159" s="92">
        <v>1.3190000000000001E-3</v>
      </c>
      <c r="G159" s="88">
        <f t="shared" si="15"/>
        <v>2.2203189999999999</v>
      </c>
      <c r="H159" s="77">
        <v>36.68</v>
      </c>
      <c r="I159" s="79" t="s">
        <v>66</v>
      </c>
      <c r="J159" s="76">
        <f t="shared" si="10"/>
        <v>36.68</v>
      </c>
      <c r="K159" s="77">
        <v>1.22</v>
      </c>
      <c r="L159" s="79" t="s">
        <v>66</v>
      </c>
      <c r="M159" s="74">
        <f t="shared" ref="M159:M201" si="17">K159</f>
        <v>1.22</v>
      </c>
      <c r="N159" s="77">
        <v>5724</v>
      </c>
      <c r="O159" s="79" t="s">
        <v>64</v>
      </c>
      <c r="P159" s="74">
        <f t="shared" si="14"/>
        <v>0.57240000000000002</v>
      </c>
    </row>
    <row r="160" spans="2:16">
      <c r="B160" s="89">
        <v>17</v>
      </c>
      <c r="C160" s="79" t="s">
        <v>65</v>
      </c>
      <c r="D160" s="74">
        <f t="shared" si="12"/>
        <v>2.4285714285714284</v>
      </c>
      <c r="E160" s="91">
        <v>2.13</v>
      </c>
      <c r="F160" s="92">
        <v>1.25E-3</v>
      </c>
      <c r="G160" s="88">
        <f t="shared" si="15"/>
        <v>2.1312500000000001</v>
      </c>
      <c r="H160" s="77">
        <v>39.97</v>
      </c>
      <c r="I160" s="79" t="s">
        <v>66</v>
      </c>
      <c r="J160" s="76">
        <f t="shared" si="10"/>
        <v>39.97</v>
      </c>
      <c r="K160" s="77">
        <v>1.31</v>
      </c>
      <c r="L160" s="79" t="s">
        <v>66</v>
      </c>
      <c r="M160" s="76">
        <f t="shared" si="17"/>
        <v>1.31</v>
      </c>
      <c r="N160" s="77">
        <v>6034</v>
      </c>
      <c r="O160" s="79" t="s">
        <v>64</v>
      </c>
      <c r="P160" s="74">
        <f t="shared" si="14"/>
        <v>0.60339999999999994</v>
      </c>
    </row>
    <row r="161" spans="2:16">
      <c r="B161" s="89">
        <v>18</v>
      </c>
      <c r="C161" s="79" t="s">
        <v>65</v>
      </c>
      <c r="D161" s="74">
        <f t="shared" si="12"/>
        <v>2.5714285714285716</v>
      </c>
      <c r="E161" s="91">
        <v>2.0459999999999998</v>
      </c>
      <c r="F161" s="92">
        <v>1.189E-3</v>
      </c>
      <c r="G161" s="88">
        <f t="shared" si="15"/>
        <v>2.0471889999999999</v>
      </c>
      <c r="H161" s="77">
        <v>43.39</v>
      </c>
      <c r="I161" s="79" t="s">
        <v>66</v>
      </c>
      <c r="J161" s="76">
        <f t="shared" si="10"/>
        <v>43.39</v>
      </c>
      <c r="K161" s="77">
        <v>1.4</v>
      </c>
      <c r="L161" s="79" t="s">
        <v>66</v>
      </c>
      <c r="M161" s="76">
        <f t="shared" si="17"/>
        <v>1.4</v>
      </c>
      <c r="N161" s="77">
        <v>6357</v>
      </c>
      <c r="O161" s="79" t="s">
        <v>64</v>
      </c>
      <c r="P161" s="74">
        <f t="shared" si="14"/>
        <v>0.63570000000000004</v>
      </c>
    </row>
    <row r="162" spans="2:16">
      <c r="B162" s="89">
        <v>20</v>
      </c>
      <c r="C162" s="79" t="s">
        <v>65</v>
      </c>
      <c r="D162" s="74">
        <f t="shared" si="12"/>
        <v>2.8571428571428572</v>
      </c>
      <c r="E162" s="91">
        <v>1.899</v>
      </c>
      <c r="F162" s="92">
        <v>1.083E-3</v>
      </c>
      <c r="G162" s="88">
        <f t="shared" si="15"/>
        <v>1.900083</v>
      </c>
      <c r="H162" s="77">
        <v>50.65</v>
      </c>
      <c r="I162" s="79" t="s">
        <v>66</v>
      </c>
      <c r="J162" s="76">
        <f t="shared" si="10"/>
        <v>50.65</v>
      </c>
      <c r="K162" s="77">
        <v>1.74</v>
      </c>
      <c r="L162" s="79" t="s">
        <v>66</v>
      </c>
      <c r="M162" s="76">
        <f t="shared" si="17"/>
        <v>1.74</v>
      </c>
      <c r="N162" s="77">
        <v>7047</v>
      </c>
      <c r="O162" s="79" t="s">
        <v>64</v>
      </c>
      <c r="P162" s="74">
        <f t="shared" si="14"/>
        <v>0.70469999999999999</v>
      </c>
    </row>
    <row r="163" spans="2:16">
      <c r="B163" s="89">
        <v>22.5</v>
      </c>
      <c r="C163" s="79" t="s">
        <v>65</v>
      </c>
      <c r="D163" s="74">
        <f t="shared" si="12"/>
        <v>3.2142857142857144</v>
      </c>
      <c r="E163" s="91">
        <v>1.744</v>
      </c>
      <c r="F163" s="92">
        <v>9.7550000000000002E-4</v>
      </c>
      <c r="G163" s="88">
        <f t="shared" si="15"/>
        <v>1.7449755</v>
      </c>
      <c r="H163" s="77">
        <v>60.48</v>
      </c>
      <c r="I163" s="79" t="s">
        <v>66</v>
      </c>
      <c r="J163" s="76">
        <f t="shared" si="10"/>
        <v>60.48</v>
      </c>
      <c r="K163" s="77">
        <v>2.2400000000000002</v>
      </c>
      <c r="L163" s="79" t="s">
        <v>66</v>
      </c>
      <c r="M163" s="76">
        <f t="shared" si="17"/>
        <v>2.2400000000000002</v>
      </c>
      <c r="N163" s="77">
        <v>7986</v>
      </c>
      <c r="O163" s="79" t="s">
        <v>64</v>
      </c>
      <c r="P163" s="74">
        <f t="shared" si="14"/>
        <v>0.79859999999999998</v>
      </c>
    </row>
    <row r="164" spans="2:16">
      <c r="B164" s="89">
        <v>25</v>
      </c>
      <c r="C164" s="79" t="s">
        <v>65</v>
      </c>
      <c r="D164" s="74">
        <f t="shared" si="12"/>
        <v>3.5714285714285716</v>
      </c>
      <c r="E164" s="91">
        <v>1.6120000000000001</v>
      </c>
      <c r="F164" s="92">
        <v>8.8840000000000002E-4</v>
      </c>
      <c r="G164" s="88">
        <f t="shared" si="15"/>
        <v>1.6128884000000001</v>
      </c>
      <c r="H164" s="77">
        <v>71.150000000000006</v>
      </c>
      <c r="I164" s="79" t="s">
        <v>66</v>
      </c>
      <c r="J164" s="76">
        <f t="shared" si="10"/>
        <v>71.150000000000006</v>
      </c>
      <c r="K164" s="77">
        <v>2.71</v>
      </c>
      <c r="L164" s="79" t="s">
        <v>66</v>
      </c>
      <c r="M164" s="76">
        <f t="shared" si="17"/>
        <v>2.71</v>
      </c>
      <c r="N164" s="77">
        <v>9010</v>
      </c>
      <c r="O164" s="79" t="s">
        <v>64</v>
      </c>
      <c r="P164" s="74">
        <f t="shared" si="14"/>
        <v>0.90100000000000002</v>
      </c>
    </row>
    <row r="165" spans="2:16">
      <c r="B165" s="89">
        <v>27.5</v>
      </c>
      <c r="C165" s="79" t="s">
        <v>65</v>
      </c>
      <c r="D165" s="74">
        <f t="shared" si="12"/>
        <v>3.9285714285714284</v>
      </c>
      <c r="E165" s="91">
        <v>1.5</v>
      </c>
      <c r="F165" s="92">
        <v>8.1629999999999995E-4</v>
      </c>
      <c r="G165" s="88">
        <f t="shared" si="15"/>
        <v>1.5008163000000001</v>
      </c>
      <c r="H165" s="77">
        <v>82.66</v>
      </c>
      <c r="I165" s="79" t="s">
        <v>66</v>
      </c>
      <c r="J165" s="76">
        <f t="shared" si="10"/>
        <v>82.66</v>
      </c>
      <c r="K165" s="77">
        <v>3.17</v>
      </c>
      <c r="L165" s="79" t="s">
        <v>66</v>
      </c>
      <c r="M165" s="76">
        <f t="shared" si="17"/>
        <v>3.17</v>
      </c>
      <c r="N165" s="77">
        <v>1.01</v>
      </c>
      <c r="O165" s="78" t="s">
        <v>66</v>
      </c>
      <c r="P165" s="74">
        <f t="shared" ref="P162:P169" si="18">N165</f>
        <v>1.01</v>
      </c>
    </row>
    <row r="166" spans="2:16">
      <c r="B166" s="89">
        <v>30</v>
      </c>
      <c r="C166" s="79" t="s">
        <v>65</v>
      </c>
      <c r="D166" s="74">
        <f t="shared" si="12"/>
        <v>4.2857142857142856</v>
      </c>
      <c r="E166" s="91">
        <v>1.403</v>
      </c>
      <c r="F166" s="92">
        <v>7.5549999999999999E-4</v>
      </c>
      <c r="G166" s="88">
        <f t="shared" si="15"/>
        <v>1.4037554999999999</v>
      </c>
      <c r="H166" s="77">
        <v>94.99</v>
      </c>
      <c r="I166" s="79" t="s">
        <v>66</v>
      </c>
      <c r="J166" s="76">
        <f t="shared" si="10"/>
        <v>94.99</v>
      </c>
      <c r="K166" s="77">
        <v>3.62</v>
      </c>
      <c r="L166" s="79" t="s">
        <v>66</v>
      </c>
      <c r="M166" s="76">
        <f t="shared" si="17"/>
        <v>3.62</v>
      </c>
      <c r="N166" s="77">
        <v>1.1299999999999999</v>
      </c>
      <c r="O166" s="79" t="s">
        <v>66</v>
      </c>
      <c r="P166" s="74">
        <f t="shared" si="18"/>
        <v>1.1299999999999999</v>
      </c>
    </row>
    <row r="167" spans="2:16">
      <c r="B167" s="89">
        <v>32.5</v>
      </c>
      <c r="C167" s="79" t="s">
        <v>65</v>
      </c>
      <c r="D167" s="74">
        <f t="shared" si="12"/>
        <v>4.6428571428571432</v>
      </c>
      <c r="E167" s="91">
        <v>1.3169999999999999</v>
      </c>
      <c r="F167" s="92">
        <v>7.0350000000000002E-4</v>
      </c>
      <c r="G167" s="88">
        <f t="shared" si="15"/>
        <v>1.3177034999999999</v>
      </c>
      <c r="H167" s="77">
        <v>108.15</v>
      </c>
      <c r="I167" s="79" t="s">
        <v>66</v>
      </c>
      <c r="J167" s="76">
        <f t="shared" si="10"/>
        <v>108.15</v>
      </c>
      <c r="K167" s="77">
        <v>4.08</v>
      </c>
      <c r="L167" s="79" t="s">
        <v>66</v>
      </c>
      <c r="M167" s="76">
        <f t="shared" si="17"/>
        <v>4.08</v>
      </c>
      <c r="N167" s="77">
        <v>1.26</v>
      </c>
      <c r="O167" s="79" t="s">
        <v>66</v>
      </c>
      <c r="P167" s="74">
        <f t="shared" si="18"/>
        <v>1.26</v>
      </c>
    </row>
    <row r="168" spans="2:16">
      <c r="B168" s="89">
        <v>35</v>
      </c>
      <c r="C168" s="79" t="s">
        <v>65</v>
      </c>
      <c r="D168" s="74">
        <f t="shared" si="12"/>
        <v>5</v>
      </c>
      <c r="E168" s="91">
        <v>1.242</v>
      </c>
      <c r="F168" s="92">
        <v>6.5850000000000001E-4</v>
      </c>
      <c r="G168" s="88">
        <f t="shared" si="15"/>
        <v>1.2426584999999999</v>
      </c>
      <c r="H168" s="77">
        <v>122.13</v>
      </c>
      <c r="I168" s="79" t="s">
        <v>66</v>
      </c>
      <c r="J168" s="76">
        <f t="shared" si="10"/>
        <v>122.13</v>
      </c>
      <c r="K168" s="77">
        <v>4.55</v>
      </c>
      <c r="L168" s="79" t="s">
        <v>66</v>
      </c>
      <c r="M168" s="76">
        <f t="shared" si="17"/>
        <v>4.55</v>
      </c>
      <c r="N168" s="77">
        <v>1.39</v>
      </c>
      <c r="O168" s="79" t="s">
        <v>66</v>
      </c>
      <c r="P168" s="74">
        <f t="shared" si="18"/>
        <v>1.39</v>
      </c>
    </row>
    <row r="169" spans="2:16">
      <c r="B169" s="89">
        <v>37.5</v>
      </c>
      <c r="C169" s="79" t="s">
        <v>65</v>
      </c>
      <c r="D169" s="74">
        <f t="shared" si="12"/>
        <v>5.3571428571428568</v>
      </c>
      <c r="E169" s="91">
        <v>1.175</v>
      </c>
      <c r="F169" s="92">
        <v>6.1910000000000003E-4</v>
      </c>
      <c r="G169" s="88">
        <f t="shared" si="15"/>
        <v>1.1756191</v>
      </c>
      <c r="H169" s="77">
        <v>136.94</v>
      </c>
      <c r="I169" s="79" t="s">
        <v>66</v>
      </c>
      <c r="J169" s="76">
        <f t="shared" si="10"/>
        <v>136.94</v>
      </c>
      <c r="K169" s="77">
        <v>5.0199999999999996</v>
      </c>
      <c r="L169" s="79" t="s">
        <v>66</v>
      </c>
      <c r="M169" s="76">
        <f t="shared" si="17"/>
        <v>5.0199999999999996</v>
      </c>
      <c r="N169" s="77">
        <v>1.54</v>
      </c>
      <c r="O169" s="79" t="s">
        <v>66</v>
      </c>
      <c r="P169" s="74">
        <f t="shared" si="18"/>
        <v>1.54</v>
      </c>
    </row>
    <row r="170" spans="2:16">
      <c r="B170" s="89">
        <v>40</v>
      </c>
      <c r="C170" s="79" t="s">
        <v>65</v>
      </c>
      <c r="D170" s="74">
        <f t="shared" si="12"/>
        <v>5.7142857142857144</v>
      </c>
      <c r="E170" s="91">
        <v>1.1140000000000001</v>
      </c>
      <c r="F170" s="92">
        <v>5.8449999999999995E-4</v>
      </c>
      <c r="G170" s="88">
        <f t="shared" si="15"/>
        <v>1.1145845000000001</v>
      </c>
      <c r="H170" s="77">
        <v>152.58000000000001</v>
      </c>
      <c r="I170" s="79" t="s">
        <v>66</v>
      </c>
      <c r="J170" s="76">
        <f t="shared" si="10"/>
        <v>152.58000000000001</v>
      </c>
      <c r="K170" s="77">
        <v>5.49</v>
      </c>
      <c r="L170" s="79" t="s">
        <v>66</v>
      </c>
      <c r="M170" s="76">
        <f t="shared" si="17"/>
        <v>5.49</v>
      </c>
      <c r="N170" s="77">
        <v>1.69</v>
      </c>
      <c r="O170" s="79" t="s">
        <v>66</v>
      </c>
      <c r="P170" s="74">
        <f t="shared" ref="P170:P175" si="19">N170</f>
        <v>1.69</v>
      </c>
    </row>
    <row r="171" spans="2:16">
      <c r="B171" s="89">
        <v>45</v>
      </c>
      <c r="C171" s="79" t="s">
        <v>65</v>
      </c>
      <c r="D171" s="74">
        <f t="shared" si="12"/>
        <v>6.4285714285714288</v>
      </c>
      <c r="E171" s="91">
        <v>1.0109999999999999</v>
      </c>
      <c r="F171" s="92">
        <v>5.2599999999999999E-4</v>
      </c>
      <c r="G171" s="88">
        <f t="shared" si="15"/>
        <v>1.0115259999999999</v>
      </c>
      <c r="H171" s="77">
        <v>186.29</v>
      </c>
      <c r="I171" s="79" t="s">
        <v>66</v>
      </c>
      <c r="J171" s="76">
        <f t="shared" si="10"/>
        <v>186.29</v>
      </c>
      <c r="K171" s="77">
        <v>7.3</v>
      </c>
      <c r="L171" s="79" t="s">
        <v>66</v>
      </c>
      <c r="M171" s="76">
        <f t="shared" si="17"/>
        <v>7.3</v>
      </c>
      <c r="N171" s="77">
        <v>2.0099999999999998</v>
      </c>
      <c r="O171" s="79" t="s">
        <v>66</v>
      </c>
      <c r="P171" s="74">
        <f t="shared" si="19"/>
        <v>2.0099999999999998</v>
      </c>
    </row>
    <row r="172" spans="2:16">
      <c r="B172" s="89">
        <v>50</v>
      </c>
      <c r="C172" s="79" t="s">
        <v>65</v>
      </c>
      <c r="D172" s="74">
        <f t="shared" si="12"/>
        <v>7.1428571428571432</v>
      </c>
      <c r="E172" s="91">
        <v>0.92510000000000003</v>
      </c>
      <c r="F172" s="92">
        <v>4.7859999999999998E-4</v>
      </c>
      <c r="G172" s="88">
        <f t="shared" si="15"/>
        <v>0.92557860000000003</v>
      </c>
      <c r="H172" s="77">
        <v>223.29</v>
      </c>
      <c r="I172" s="79" t="s">
        <v>66</v>
      </c>
      <c r="J172" s="76">
        <f t="shared" ref="J172:J180" si="20">H172</f>
        <v>223.29</v>
      </c>
      <c r="K172" s="77">
        <v>9</v>
      </c>
      <c r="L172" s="79" t="s">
        <v>66</v>
      </c>
      <c r="M172" s="76">
        <f t="shared" si="17"/>
        <v>9</v>
      </c>
      <c r="N172" s="77">
        <v>2.37</v>
      </c>
      <c r="O172" s="79" t="s">
        <v>66</v>
      </c>
      <c r="P172" s="74">
        <f t="shared" si="19"/>
        <v>2.37</v>
      </c>
    </row>
    <row r="173" spans="2:16">
      <c r="B173" s="89">
        <v>55</v>
      </c>
      <c r="C173" s="79" t="s">
        <v>65</v>
      </c>
      <c r="D173" s="74">
        <f t="shared" si="12"/>
        <v>7.8571428571428568</v>
      </c>
      <c r="E173" s="91">
        <v>0.85299999999999998</v>
      </c>
      <c r="F173" s="92">
        <v>4.394E-4</v>
      </c>
      <c r="G173" s="88">
        <f t="shared" si="15"/>
        <v>0.85343939999999996</v>
      </c>
      <c r="H173" s="77">
        <v>263.58</v>
      </c>
      <c r="I173" s="79" t="s">
        <v>66</v>
      </c>
      <c r="J173" s="76">
        <f t="shared" si="20"/>
        <v>263.58</v>
      </c>
      <c r="K173" s="77">
        <v>10.68</v>
      </c>
      <c r="L173" s="79" t="s">
        <v>66</v>
      </c>
      <c r="M173" s="76">
        <f t="shared" si="17"/>
        <v>10.68</v>
      </c>
      <c r="N173" s="77">
        <v>2.76</v>
      </c>
      <c r="O173" s="79" t="s">
        <v>66</v>
      </c>
      <c r="P173" s="74">
        <f t="shared" si="19"/>
        <v>2.76</v>
      </c>
    </row>
    <row r="174" spans="2:16">
      <c r="B174" s="89">
        <v>60</v>
      </c>
      <c r="C174" s="79" t="s">
        <v>65</v>
      </c>
      <c r="D174" s="74">
        <f t="shared" si="12"/>
        <v>8.5714285714285712</v>
      </c>
      <c r="E174" s="91">
        <v>0.79159999999999997</v>
      </c>
      <c r="F174" s="92">
        <v>4.0640000000000001E-4</v>
      </c>
      <c r="G174" s="88">
        <f t="shared" si="15"/>
        <v>0.7920064</v>
      </c>
      <c r="H174" s="77">
        <v>307.12</v>
      </c>
      <c r="I174" s="79" t="s">
        <v>66</v>
      </c>
      <c r="J174" s="76">
        <f t="shared" si="20"/>
        <v>307.12</v>
      </c>
      <c r="K174" s="77">
        <v>12.35</v>
      </c>
      <c r="L174" s="79" t="s">
        <v>66</v>
      </c>
      <c r="M174" s="76">
        <f t="shared" si="17"/>
        <v>12.35</v>
      </c>
      <c r="N174" s="77">
        <v>3.18</v>
      </c>
      <c r="O174" s="79" t="s">
        <v>66</v>
      </c>
      <c r="P174" s="74">
        <f t="shared" si="19"/>
        <v>3.18</v>
      </c>
    </row>
    <row r="175" spans="2:16">
      <c r="B175" s="89">
        <v>65</v>
      </c>
      <c r="C175" s="79" t="s">
        <v>65</v>
      </c>
      <c r="D175" s="74">
        <f t="shared" si="12"/>
        <v>9.2857142857142865</v>
      </c>
      <c r="E175" s="91">
        <v>0.73870000000000002</v>
      </c>
      <c r="F175" s="92">
        <v>3.7819999999999998E-4</v>
      </c>
      <c r="G175" s="88">
        <f t="shared" si="15"/>
        <v>0.73907820000000002</v>
      </c>
      <c r="H175" s="77">
        <v>353.92</v>
      </c>
      <c r="I175" s="79" t="s">
        <v>66</v>
      </c>
      <c r="J175" s="76">
        <f t="shared" si="20"/>
        <v>353.92</v>
      </c>
      <c r="K175" s="77">
        <v>14.04</v>
      </c>
      <c r="L175" s="79" t="s">
        <v>66</v>
      </c>
      <c r="M175" s="76">
        <f t="shared" si="17"/>
        <v>14.04</v>
      </c>
      <c r="N175" s="77">
        <v>3.63</v>
      </c>
      <c r="O175" s="79" t="s">
        <v>66</v>
      </c>
      <c r="P175" s="74">
        <f t="shared" si="19"/>
        <v>3.63</v>
      </c>
    </row>
    <row r="176" spans="2:16">
      <c r="B176" s="89">
        <v>70</v>
      </c>
      <c r="C176" s="79" t="s">
        <v>65</v>
      </c>
      <c r="D176" s="74">
        <f t="shared" si="12"/>
        <v>10</v>
      </c>
      <c r="E176" s="91">
        <v>0.69279999999999997</v>
      </c>
      <c r="F176" s="92">
        <v>3.5379999999999998E-4</v>
      </c>
      <c r="G176" s="88">
        <f t="shared" si="15"/>
        <v>0.69315379999999993</v>
      </c>
      <c r="H176" s="77">
        <v>403.93</v>
      </c>
      <c r="I176" s="79" t="s">
        <v>66</v>
      </c>
      <c r="J176" s="76">
        <f t="shared" si="20"/>
        <v>403.93</v>
      </c>
      <c r="K176" s="77">
        <v>15.75</v>
      </c>
      <c r="L176" s="79" t="s">
        <v>66</v>
      </c>
      <c r="M176" s="76">
        <f t="shared" si="17"/>
        <v>15.75</v>
      </c>
      <c r="N176" s="77">
        <v>4.1100000000000003</v>
      </c>
      <c r="O176" s="79" t="s">
        <v>66</v>
      </c>
      <c r="P176" s="76">
        <f t="shared" ref="P176:P211" si="21">N176</f>
        <v>4.1100000000000003</v>
      </c>
    </row>
    <row r="177" spans="1:16">
      <c r="A177" s="4"/>
      <c r="B177" s="89">
        <v>80</v>
      </c>
      <c r="C177" s="79" t="s">
        <v>65</v>
      </c>
      <c r="D177" s="74">
        <f t="shared" si="12"/>
        <v>11.428571428571429</v>
      </c>
      <c r="E177" s="91">
        <v>0.61719999999999997</v>
      </c>
      <c r="F177" s="92">
        <v>3.1369999999999998E-4</v>
      </c>
      <c r="G177" s="88">
        <f t="shared" si="15"/>
        <v>0.61751369999999994</v>
      </c>
      <c r="H177" s="77">
        <v>513.38</v>
      </c>
      <c r="I177" s="79" t="s">
        <v>66</v>
      </c>
      <c r="J177" s="76">
        <f t="shared" si="20"/>
        <v>513.38</v>
      </c>
      <c r="K177" s="77">
        <v>22.14</v>
      </c>
      <c r="L177" s="79" t="s">
        <v>66</v>
      </c>
      <c r="M177" s="76">
        <f t="shared" si="17"/>
        <v>22.14</v>
      </c>
      <c r="N177" s="77">
        <v>5.17</v>
      </c>
      <c r="O177" s="79" t="s">
        <v>66</v>
      </c>
      <c r="P177" s="76">
        <f t="shared" si="21"/>
        <v>5.17</v>
      </c>
    </row>
    <row r="178" spans="1:16">
      <c r="B178" s="77">
        <v>90</v>
      </c>
      <c r="C178" s="79" t="s">
        <v>65</v>
      </c>
      <c r="D178" s="74">
        <f t="shared" si="12"/>
        <v>12.857142857142858</v>
      </c>
      <c r="E178" s="91">
        <v>0.55769999999999997</v>
      </c>
      <c r="F178" s="92">
        <v>2.8210000000000003E-4</v>
      </c>
      <c r="G178" s="88">
        <f t="shared" si="15"/>
        <v>0.55798209999999993</v>
      </c>
      <c r="H178" s="77">
        <v>635.36</v>
      </c>
      <c r="I178" s="79" t="s">
        <v>66</v>
      </c>
      <c r="J178" s="76">
        <f t="shared" si="20"/>
        <v>635.36</v>
      </c>
      <c r="K178" s="77">
        <v>28.13</v>
      </c>
      <c r="L178" s="79" t="s">
        <v>66</v>
      </c>
      <c r="M178" s="76">
        <f t="shared" si="17"/>
        <v>28.13</v>
      </c>
      <c r="N178" s="77">
        <v>6.34</v>
      </c>
      <c r="O178" s="79" t="s">
        <v>66</v>
      </c>
      <c r="P178" s="76">
        <f t="shared" si="21"/>
        <v>6.34</v>
      </c>
    </row>
    <row r="179" spans="1:16">
      <c r="B179" s="89">
        <v>100</v>
      </c>
      <c r="C179" s="90" t="s">
        <v>65</v>
      </c>
      <c r="D179" s="74">
        <f t="shared" si="12"/>
        <v>14.285714285714286</v>
      </c>
      <c r="E179" s="91">
        <v>0.50980000000000003</v>
      </c>
      <c r="F179" s="92">
        <v>2.565E-4</v>
      </c>
      <c r="G179" s="88">
        <f t="shared" si="15"/>
        <v>0.51005650000000002</v>
      </c>
      <c r="H179" s="77">
        <v>769.57</v>
      </c>
      <c r="I179" s="79" t="s">
        <v>66</v>
      </c>
      <c r="J179" s="76">
        <f t="shared" si="20"/>
        <v>769.57</v>
      </c>
      <c r="K179" s="77">
        <v>34</v>
      </c>
      <c r="L179" s="79" t="s">
        <v>66</v>
      </c>
      <c r="M179" s="76">
        <f t="shared" si="17"/>
        <v>34</v>
      </c>
      <c r="N179" s="77">
        <v>7.63</v>
      </c>
      <c r="O179" s="79" t="s">
        <v>66</v>
      </c>
      <c r="P179" s="76">
        <f t="shared" si="21"/>
        <v>7.63</v>
      </c>
    </row>
    <row r="180" spans="1:16">
      <c r="B180" s="89">
        <v>110</v>
      </c>
      <c r="C180" s="90" t="s">
        <v>65</v>
      </c>
      <c r="D180" s="74">
        <f t="shared" si="12"/>
        <v>15.714285714285714</v>
      </c>
      <c r="E180" s="91">
        <v>0.47049999999999997</v>
      </c>
      <c r="F180" s="92">
        <v>2.353E-4</v>
      </c>
      <c r="G180" s="88">
        <f t="shared" si="15"/>
        <v>0.47073529999999997</v>
      </c>
      <c r="H180" s="77">
        <v>915.7</v>
      </c>
      <c r="I180" s="79" t="s">
        <v>66</v>
      </c>
      <c r="J180" s="76">
        <f t="shared" si="20"/>
        <v>915.7</v>
      </c>
      <c r="K180" s="77">
        <v>39.86</v>
      </c>
      <c r="L180" s="79" t="s">
        <v>66</v>
      </c>
      <c r="M180" s="76">
        <f t="shared" si="17"/>
        <v>39.86</v>
      </c>
      <c r="N180" s="77">
        <v>9.0299999999999994</v>
      </c>
      <c r="O180" s="79" t="s">
        <v>66</v>
      </c>
      <c r="P180" s="76">
        <f t="shared" si="21"/>
        <v>9.0299999999999994</v>
      </c>
    </row>
    <row r="181" spans="1:16">
      <c r="B181" s="89">
        <v>120</v>
      </c>
      <c r="C181" s="90" t="s">
        <v>65</v>
      </c>
      <c r="D181" s="74">
        <f t="shared" si="12"/>
        <v>17.142857142857142</v>
      </c>
      <c r="E181" s="91">
        <v>0.43759999999999999</v>
      </c>
      <c r="F181" s="92">
        <v>2.175E-4</v>
      </c>
      <c r="G181" s="88">
        <f t="shared" si="15"/>
        <v>0.43781749999999997</v>
      </c>
      <c r="H181" s="77">
        <v>1.07</v>
      </c>
      <c r="I181" s="78" t="s">
        <v>12</v>
      </c>
      <c r="J181" s="76">
        <f t="shared" ref="J178:J184" si="22">H181*1000</f>
        <v>1070</v>
      </c>
      <c r="K181" s="77">
        <v>45.76</v>
      </c>
      <c r="L181" s="79" t="s">
        <v>66</v>
      </c>
      <c r="M181" s="76">
        <f t="shared" si="17"/>
        <v>45.76</v>
      </c>
      <c r="N181" s="77">
        <v>10.54</v>
      </c>
      <c r="O181" s="79" t="s">
        <v>66</v>
      </c>
      <c r="P181" s="76">
        <f t="shared" si="21"/>
        <v>10.54</v>
      </c>
    </row>
    <row r="182" spans="1:16">
      <c r="B182" s="89">
        <v>130</v>
      </c>
      <c r="C182" s="90" t="s">
        <v>65</v>
      </c>
      <c r="D182" s="74">
        <f t="shared" si="12"/>
        <v>18.571428571428573</v>
      </c>
      <c r="E182" s="91">
        <v>0.40970000000000001</v>
      </c>
      <c r="F182" s="92">
        <v>2.0230000000000001E-4</v>
      </c>
      <c r="G182" s="88">
        <f t="shared" si="15"/>
        <v>0.4099023</v>
      </c>
      <c r="H182" s="77">
        <v>1.24</v>
      </c>
      <c r="I182" s="79" t="s">
        <v>12</v>
      </c>
      <c r="J182" s="76">
        <f t="shared" si="22"/>
        <v>1240</v>
      </c>
      <c r="K182" s="77">
        <v>51.71</v>
      </c>
      <c r="L182" s="79" t="s">
        <v>66</v>
      </c>
      <c r="M182" s="76">
        <f t="shared" si="17"/>
        <v>51.71</v>
      </c>
      <c r="N182" s="77">
        <v>12.16</v>
      </c>
      <c r="O182" s="79" t="s">
        <v>66</v>
      </c>
      <c r="P182" s="76">
        <f t="shared" si="21"/>
        <v>12.16</v>
      </c>
    </row>
    <row r="183" spans="1:16">
      <c r="B183" s="89">
        <v>140</v>
      </c>
      <c r="C183" s="90" t="s">
        <v>65</v>
      </c>
      <c r="D183" s="74">
        <f t="shared" si="12"/>
        <v>20</v>
      </c>
      <c r="E183" s="91">
        <v>0.38569999999999999</v>
      </c>
      <c r="F183" s="92">
        <v>1.8919999999999999E-4</v>
      </c>
      <c r="G183" s="88">
        <f t="shared" si="15"/>
        <v>0.38588919999999999</v>
      </c>
      <c r="H183" s="77">
        <v>1.42</v>
      </c>
      <c r="I183" s="79" t="s">
        <v>12</v>
      </c>
      <c r="J183" s="76">
        <f t="shared" si="22"/>
        <v>1420</v>
      </c>
      <c r="K183" s="77">
        <v>57.73</v>
      </c>
      <c r="L183" s="79" t="s">
        <v>66</v>
      </c>
      <c r="M183" s="76">
        <f t="shared" si="17"/>
        <v>57.73</v>
      </c>
      <c r="N183" s="77">
        <v>13.88</v>
      </c>
      <c r="O183" s="79" t="s">
        <v>66</v>
      </c>
      <c r="P183" s="76">
        <f t="shared" si="21"/>
        <v>13.88</v>
      </c>
    </row>
    <row r="184" spans="1:16">
      <c r="B184" s="89">
        <v>150</v>
      </c>
      <c r="C184" s="90" t="s">
        <v>65</v>
      </c>
      <c r="D184" s="74">
        <f t="shared" si="12"/>
        <v>21.428571428571427</v>
      </c>
      <c r="E184" s="91">
        <v>0.36470000000000002</v>
      </c>
      <c r="F184" s="92">
        <v>1.7770000000000001E-4</v>
      </c>
      <c r="G184" s="88">
        <f t="shared" si="15"/>
        <v>0.36487770000000003</v>
      </c>
      <c r="H184" s="77">
        <v>1.61</v>
      </c>
      <c r="I184" s="79" t="s">
        <v>12</v>
      </c>
      <c r="J184" s="76">
        <f t="shared" si="22"/>
        <v>1610</v>
      </c>
      <c r="K184" s="77">
        <v>63.82</v>
      </c>
      <c r="L184" s="79" t="s">
        <v>66</v>
      </c>
      <c r="M184" s="76">
        <f t="shared" si="17"/>
        <v>63.82</v>
      </c>
      <c r="N184" s="77">
        <v>15.7</v>
      </c>
      <c r="O184" s="79" t="s">
        <v>66</v>
      </c>
      <c r="P184" s="76">
        <f t="shared" si="21"/>
        <v>15.7</v>
      </c>
    </row>
    <row r="185" spans="1:16">
      <c r="B185" s="89">
        <v>160</v>
      </c>
      <c r="C185" s="90" t="s">
        <v>65</v>
      </c>
      <c r="D185" s="74">
        <f t="shared" si="12"/>
        <v>22.857142857142858</v>
      </c>
      <c r="E185" s="91">
        <v>0.34610000000000002</v>
      </c>
      <c r="F185" s="92">
        <v>1.6760000000000001E-4</v>
      </c>
      <c r="G185" s="88">
        <f t="shared" si="15"/>
        <v>0.34626760000000001</v>
      </c>
      <c r="H185" s="77">
        <v>1.81</v>
      </c>
      <c r="I185" s="79" t="s">
        <v>12</v>
      </c>
      <c r="J185" s="76">
        <f t="shared" ref="J185:J190" si="23">H185*1000</f>
        <v>1810</v>
      </c>
      <c r="K185" s="77">
        <v>70</v>
      </c>
      <c r="L185" s="79" t="s">
        <v>66</v>
      </c>
      <c r="M185" s="76">
        <f t="shared" si="17"/>
        <v>70</v>
      </c>
      <c r="N185" s="77">
        <v>17.62</v>
      </c>
      <c r="O185" s="79" t="s">
        <v>66</v>
      </c>
      <c r="P185" s="76">
        <f t="shared" si="21"/>
        <v>17.62</v>
      </c>
    </row>
    <row r="186" spans="1:16">
      <c r="B186" s="89">
        <v>170</v>
      </c>
      <c r="C186" s="90" t="s">
        <v>65</v>
      </c>
      <c r="D186" s="74">
        <f t="shared" si="12"/>
        <v>24.285714285714285</v>
      </c>
      <c r="E186" s="91">
        <v>0.32950000000000002</v>
      </c>
      <c r="F186" s="92">
        <v>1.5860000000000001E-4</v>
      </c>
      <c r="G186" s="88">
        <f t="shared" si="15"/>
        <v>0.32965860000000002</v>
      </c>
      <c r="H186" s="77">
        <v>2.0299999999999998</v>
      </c>
      <c r="I186" s="79" t="s">
        <v>12</v>
      </c>
      <c r="J186" s="76">
        <f t="shared" si="23"/>
        <v>2029.9999999999998</v>
      </c>
      <c r="K186" s="77">
        <v>76.25</v>
      </c>
      <c r="L186" s="79" t="s">
        <v>66</v>
      </c>
      <c r="M186" s="76">
        <f t="shared" si="17"/>
        <v>76.25</v>
      </c>
      <c r="N186" s="77">
        <v>19.63</v>
      </c>
      <c r="O186" s="79" t="s">
        <v>66</v>
      </c>
      <c r="P186" s="76">
        <f t="shared" si="21"/>
        <v>19.63</v>
      </c>
    </row>
    <row r="187" spans="1:16">
      <c r="B187" s="89">
        <v>180</v>
      </c>
      <c r="C187" s="90" t="s">
        <v>65</v>
      </c>
      <c r="D187" s="74">
        <f t="shared" si="12"/>
        <v>25.714285714285715</v>
      </c>
      <c r="E187" s="91">
        <v>0.31440000000000001</v>
      </c>
      <c r="F187" s="92">
        <v>1.506E-4</v>
      </c>
      <c r="G187" s="88">
        <f t="shared" si="15"/>
        <v>0.31455060000000001</v>
      </c>
      <c r="H187" s="77">
        <v>2.25</v>
      </c>
      <c r="I187" s="79" t="s">
        <v>12</v>
      </c>
      <c r="J187" s="76">
        <f t="shared" si="23"/>
        <v>2250</v>
      </c>
      <c r="K187" s="77">
        <v>82.6</v>
      </c>
      <c r="L187" s="79" t="s">
        <v>66</v>
      </c>
      <c r="M187" s="76">
        <f t="shared" si="17"/>
        <v>82.6</v>
      </c>
      <c r="N187" s="77">
        <v>21.74</v>
      </c>
      <c r="O187" s="79" t="s">
        <v>66</v>
      </c>
      <c r="P187" s="76">
        <f t="shared" si="21"/>
        <v>21.74</v>
      </c>
    </row>
    <row r="188" spans="1:16">
      <c r="B188" s="89">
        <v>200</v>
      </c>
      <c r="C188" s="90" t="s">
        <v>65</v>
      </c>
      <c r="D188" s="74">
        <f t="shared" si="12"/>
        <v>28.571428571428573</v>
      </c>
      <c r="E188" s="91">
        <v>0.28770000000000001</v>
      </c>
      <c r="F188" s="92">
        <v>1.3679999999999999E-4</v>
      </c>
      <c r="G188" s="88">
        <f t="shared" si="15"/>
        <v>0.2878368</v>
      </c>
      <c r="H188" s="77">
        <v>2.72</v>
      </c>
      <c r="I188" s="79" t="s">
        <v>12</v>
      </c>
      <c r="J188" s="80">
        <f t="shared" si="23"/>
        <v>2720</v>
      </c>
      <c r="K188" s="77">
        <v>106.8</v>
      </c>
      <c r="L188" s="79" t="s">
        <v>66</v>
      </c>
      <c r="M188" s="76">
        <f t="shared" si="17"/>
        <v>106.8</v>
      </c>
      <c r="N188" s="77">
        <v>26.25</v>
      </c>
      <c r="O188" s="79" t="s">
        <v>66</v>
      </c>
      <c r="P188" s="76">
        <f t="shared" si="21"/>
        <v>26.25</v>
      </c>
    </row>
    <row r="189" spans="1:16">
      <c r="B189" s="89">
        <v>225</v>
      </c>
      <c r="C189" s="90" t="s">
        <v>65</v>
      </c>
      <c r="D189" s="74">
        <f t="shared" si="12"/>
        <v>32.142857142857146</v>
      </c>
      <c r="E189" s="91">
        <v>0.26050000000000001</v>
      </c>
      <c r="F189" s="92">
        <v>1.2290000000000001E-4</v>
      </c>
      <c r="G189" s="88">
        <f t="shared" si="15"/>
        <v>0.26062289999999999</v>
      </c>
      <c r="H189" s="77">
        <v>3.38</v>
      </c>
      <c r="I189" s="79" t="s">
        <v>12</v>
      </c>
      <c r="J189" s="80">
        <f t="shared" si="23"/>
        <v>3380</v>
      </c>
      <c r="K189" s="77">
        <v>141.55000000000001</v>
      </c>
      <c r="L189" s="79" t="s">
        <v>66</v>
      </c>
      <c r="M189" s="76">
        <f t="shared" si="17"/>
        <v>141.55000000000001</v>
      </c>
      <c r="N189" s="77">
        <v>32.409999999999997</v>
      </c>
      <c r="O189" s="79" t="s">
        <v>66</v>
      </c>
      <c r="P189" s="76">
        <f t="shared" si="21"/>
        <v>32.409999999999997</v>
      </c>
    </row>
    <row r="190" spans="1:16">
      <c r="B190" s="89">
        <v>250</v>
      </c>
      <c r="C190" s="90" t="s">
        <v>65</v>
      </c>
      <c r="D190" s="74">
        <f t="shared" si="12"/>
        <v>35.714285714285715</v>
      </c>
      <c r="E190" s="91">
        <v>0.2389</v>
      </c>
      <c r="F190" s="92">
        <v>1.117E-4</v>
      </c>
      <c r="G190" s="88">
        <f t="shared" si="15"/>
        <v>0.23901169999999999</v>
      </c>
      <c r="H190" s="77">
        <v>4.0999999999999996</v>
      </c>
      <c r="I190" s="79" t="s">
        <v>12</v>
      </c>
      <c r="J190" s="80">
        <f t="shared" si="23"/>
        <v>4100</v>
      </c>
      <c r="K190" s="77">
        <v>174.47</v>
      </c>
      <c r="L190" s="79" t="s">
        <v>66</v>
      </c>
      <c r="M190" s="76">
        <f t="shared" si="17"/>
        <v>174.47</v>
      </c>
      <c r="N190" s="77">
        <v>39.15</v>
      </c>
      <c r="O190" s="79" t="s">
        <v>66</v>
      </c>
      <c r="P190" s="76">
        <f t="shared" si="21"/>
        <v>39.15</v>
      </c>
    </row>
    <row r="191" spans="1:16">
      <c r="B191" s="89">
        <v>275</v>
      </c>
      <c r="C191" s="90" t="s">
        <v>65</v>
      </c>
      <c r="D191" s="74">
        <f t="shared" ref="D191:D204" si="24">B191/$C$5</f>
        <v>39.285714285714285</v>
      </c>
      <c r="E191" s="91">
        <v>0.221</v>
      </c>
      <c r="F191" s="92">
        <v>1.024E-4</v>
      </c>
      <c r="G191" s="88">
        <f t="shared" si="15"/>
        <v>0.2211024</v>
      </c>
      <c r="H191" s="77">
        <v>4.87</v>
      </c>
      <c r="I191" s="79" t="s">
        <v>12</v>
      </c>
      <c r="J191" s="80">
        <f t="shared" ref="J191:J226" si="25">H191*1000</f>
        <v>4870</v>
      </c>
      <c r="K191" s="77">
        <v>206.66</v>
      </c>
      <c r="L191" s="79" t="s">
        <v>66</v>
      </c>
      <c r="M191" s="76">
        <f t="shared" si="17"/>
        <v>206.66</v>
      </c>
      <c r="N191" s="77">
        <v>46.44</v>
      </c>
      <c r="O191" s="79" t="s">
        <v>66</v>
      </c>
      <c r="P191" s="76">
        <f t="shared" si="21"/>
        <v>46.44</v>
      </c>
    </row>
    <row r="192" spans="1:16">
      <c r="B192" s="89">
        <v>300</v>
      </c>
      <c r="C192" s="90" t="s">
        <v>65</v>
      </c>
      <c r="D192" s="74">
        <f t="shared" si="24"/>
        <v>42.857142857142854</v>
      </c>
      <c r="E192" s="91">
        <v>0.2059</v>
      </c>
      <c r="F192" s="92">
        <v>9.4569999999999997E-5</v>
      </c>
      <c r="G192" s="88">
        <f t="shared" si="15"/>
        <v>0.20599456999999999</v>
      </c>
      <c r="H192" s="77">
        <v>5.71</v>
      </c>
      <c r="I192" s="79" t="s">
        <v>12</v>
      </c>
      <c r="J192" s="80">
        <f t="shared" si="25"/>
        <v>5710</v>
      </c>
      <c r="K192" s="77">
        <v>238.65</v>
      </c>
      <c r="L192" s="79" t="s">
        <v>66</v>
      </c>
      <c r="M192" s="76">
        <f t="shared" si="17"/>
        <v>238.65</v>
      </c>
      <c r="N192" s="77">
        <v>54.26</v>
      </c>
      <c r="O192" s="79" t="s">
        <v>66</v>
      </c>
      <c r="P192" s="76">
        <f t="shared" si="21"/>
        <v>54.26</v>
      </c>
    </row>
    <row r="193" spans="2:16">
      <c r="B193" s="89">
        <v>325</v>
      </c>
      <c r="C193" s="90" t="s">
        <v>65</v>
      </c>
      <c r="D193" s="74">
        <f t="shared" si="24"/>
        <v>46.428571428571431</v>
      </c>
      <c r="E193" s="91">
        <v>0.19289999999999999</v>
      </c>
      <c r="F193" s="92">
        <v>8.7899999999999995E-5</v>
      </c>
      <c r="G193" s="88">
        <f t="shared" si="15"/>
        <v>0.19298789999999999</v>
      </c>
      <c r="H193" s="77">
        <v>6.61</v>
      </c>
      <c r="I193" s="79" t="s">
        <v>12</v>
      </c>
      <c r="J193" s="80">
        <f t="shared" si="25"/>
        <v>6610</v>
      </c>
      <c r="K193" s="77">
        <v>270.70999999999998</v>
      </c>
      <c r="L193" s="79" t="s">
        <v>66</v>
      </c>
      <c r="M193" s="76">
        <f t="shared" si="17"/>
        <v>270.70999999999998</v>
      </c>
      <c r="N193" s="77">
        <v>62.61</v>
      </c>
      <c r="O193" s="79" t="s">
        <v>66</v>
      </c>
      <c r="P193" s="76">
        <f t="shared" si="21"/>
        <v>62.61</v>
      </c>
    </row>
    <row r="194" spans="2:16">
      <c r="B194" s="89">
        <v>350</v>
      </c>
      <c r="C194" s="90" t="s">
        <v>65</v>
      </c>
      <c r="D194" s="74">
        <f t="shared" si="24"/>
        <v>50</v>
      </c>
      <c r="E194" s="91">
        <v>0.1817</v>
      </c>
      <c r="F194" s="92">
        <v>8.2150000000000005E-5</v>
      </c>
      <c r="G194" s="88">
        <f t="shared" si="15"/>
        <v>0.18178215</v>
      </c>
      <c r="H194" s="77">
        <v>7.57</v>
      </c>
      <c r="I194" s="79" t="s">
        <v>12</v>
      </c>
      <c r="J194" s="80">
        <f t="shared" si="25"/>
        <v>7570</v>
      </c>
      <c r="K194" s="77">
        <v>302.98</v>
      </c>
      <c r="L194" s="79" t="s">
        <v>66</v>
      </c>
      <c r="M194" s="76">
        <f t="shared" si="17"/>
        <v>302.98</v>
      </c>
      <c r="N194" s="77">
        <v>71.47</v>
      </c>
      <c r="O194" s="79" t="s">
        <v>66</v>
      </c>
      <c r="P194" s="76">
        <f t="shared" si="21"/>
        <v>71.47</v>
      </c>
    </row>
    <row r="195" spans="2:16">
      <c r="B195" s="89">
        <v>375</v>
      </c>
      <c r="C195" s="90" t="s">
        <v>65</v>
      </c>
      <c r="D195" s="74">
        <f t="shared" si="24"/>
        <v>53.571428571428569</v>
      </c>
      <c r="E195" s="91">
        <v>0.1719</v>
      </c>
      <c r="F195" s="92">
        <v>7.7119999999999993E-5</v>
      </c>
      <c r="G195" s="88">
        <f t="shared" si="15"/>
        <v>0.17197712000000001</v>
      </c>
      <c r="H195" s="77">
        <v>8.58</v>
      </c>
      <c r="I195" s="79" t="s">
        <v>12</v>
      </c>
      <c r="J195" s="80">
        <f t="shared" si="25"/>
        <v>8580</v>
      </c>
      <c r="K195" s="77">
        <v>335.54</v>
      </c>
      <c r="L195" s="79" t="s">
        <v>66</v>
      </c>
      <c r="M195" s="76">
        <f t="shared" si="17"/>
        <v>335.54</v>
      </c>
      <c r="N195" s="77">
        <v>80.83</v>
      </c>
      <c r="O195" s="79" t="s">
        <v>66</v>
      </c>
      <c r="P195" s="76">
        <f t="shared" si="21"/>
        <v>80.83</v>
      </c>
    </row>
    <row r="196" spans="2:16">
      <c r="B196" s="89">
        <v>400</v>
      </c>
      <c r="C196" s="90" t="s">
        <v>65</v>
      </c>
      <c r="D196" s="74">
        <f t="shared" si="24"/>
        <v>57.142857142857146</v>
      </c>
      <c r="E196" s="91">
        <v>0.1633</v>
      </c>
      <c r="F196" s="92">
        <v>7.2700000000000005E-5</v>
      </c>
      <c r="G196" s="88">
        <f t="shared" si="15"/>
        <v>0.16337270000000001</v>
      </c>
      <c r="H196" s="77">
        <v>9.65</v>
      </c>
      <c r="I196" s="79" t="s">
        <v>12</v>
      </c>
      <c r="J196" s="80">
        <f t="shared" si="25"/>
        <v>9650</v>
      </c>
      <c r="K196" s="77">
        <v>368.44</v>
      </c>
      <c r="L196" s="79" t="s">
        <v>66</v>
      </c>
      <c r="M196" s="76">
        <f t="shared" si="17"/>
        <v>368.44</v>
      </c>
      <c r="N196" s="77">
        <v>90.67</v>
      </c>
      <c r="O196" s="79" t="s">
        <v>66</v>
      </c>
      <c r="P196" s="76">
        <f t="shared" si="21"/>
        <v>90.67</v>
      </c>
    </row>
    <row r="197" spans="2:16">
      <c r="B197" s="89">
        <v>450</v>
      </c>
      <c r="C197" s="90" t="s">
        <v>65</v>
      </c>
      <c r="D197" s="74">
        <f t="shared" si="24"/>
        <v>64.285714285714292</v>
      </c>
      <c r="E197" s="91">
        <v>0.1487</v>
      </c>
      <c r="F197" s="92">
        <v>6.5270000000000004E-5</v>
      </c>
      <c r="G197" s="88">
        <f t="shared" si="15"/>
        <v>0.14876527000000001</v>
      </c>
      <c r="H197" s="77">
        <v>11.94</v>
      </c>
      <c r="I197" s="79" t="s">
        <v>12</v>
      </c>
      <c r="J197" s="80">
        <f t="shared" si="25"/>
        <v>11940</v>
      </c>
      <c r="K197" s="77">
        <v>492.12</v>
      </c>
      <c r="L197" s="79" t="s">
        <v>66</v>
      </c>
      <c r="M197" s="76">
        <f t="shared" si="17"/>
        <v>492.12</v>
      </c>
      <c r="N197" s="77">
        <v>111.77</v>
      </c>
      <c r="O197" s="79" t="s">
        <v>66</v>
      </c>
      <c r="P197" s="76">
        <f t="shared" si="21"/>
        <v>111.77</v>
      </c>
    </row>
    <row r="198" spans="2:16">
      <c r="B198" s="89">
        <v>500</v>
      </c>
      <c r="C198" s="90" t="s">
        <v>65</v>
      </c>
      <c r="D198" s="74">
        <f t="shared" si="24"/>
        <v>71.428571428571431</v>
      </c>
      <c r="E198" s="91">
        <v>0.13689999999999999</v>
      </c>
      <c r="F198" s="92">
        <v>5.927E-5</v>
      </c>
      <c r="G198" s="88">
        <f t="shared" si="15"/>
        <v>0.13695926999999999</v>
      </c>
      <c r="H198" s="77">
        <v>14.45</v>
      </c>
      <c r="I198" s="79" t="s">
        <v>12</v>
      </c>
      <c r="J198" s="80">
        <f t="shared" si="25"/>
        <v>14450</v>
      </c>
      <c r="K198" s="77">
        <v>607.64</v>
      </c>
      <c r="L198" s="79" t="s">
        <v>66</v>
      </c>
      <c r="M198" s="76">
        <f t="shared" si="17"/>
        <v>607.64</v>
      </c>
      <c r="N198" s="77">
        <v>134.69</v>
      </c>
      <c r="O198" s="79" t="s">
        <v>66</v>
      </c>
      <c r="P198" s="76">
        <f t="shared" si="21"/>
        <v>134.69</v>
      </c>
    </row>
    <row r="199" spans="2:16">
      <c r="B199" s="89">
        <v>550</v>
      </c>
      <c r="C199" s="90" t="s">
        <v>65</v>
      </c>
      <c r="D199" s="74">
        <f t="shared" si="24"/>
        <v>78.571428571428569</v>
      </c>
      <c r="E199" s="91">
        <v>0.12709999999999999</v>
      </c>
      <c r="F199" s="92">
        <v>5.431E-5</v>
      </c>
      <c r="G199" s="88">
        <f t="shared" si="15"/>
        <v>0.12715430999999999</v>
      </c>
      <c r="H199" s="77">
        <v>17.170000000000002</v>
      </c>
      <c r="I199" s="79" t="s">
        <v>12</v>
      </c>
      <c r="J199" s="80">
        <f t="shared" si="25"/>
        <v>17170</v>
      </c>
      <c r="K199" s="77">
        <v>719.71</v>
      </c>
      <c r="L199" s="79" t="s">
        <v>66</v>
      </c>
      <c r="M199" s="76">
        <f t="shared" si="17"/>
        <v>719.71</v>
      </c>
      <c r="N199" s="77">
        <v>159.36000000000001</v>
      </c>
      <c r="O199" s="79" t="s">
        <v>66</v>
      </c>
      <c r="P199" s="76">
        <f t="shared" si="21"/>
        <v>159.36000000000001</v>
      </c>
    </row>
    <row r="200" spans="2:16">
      <c r="B200" s="89">
        <v>600</v>
      </c>
      <c r="C200" s="90" t="s">
        <v>65</v>
      </c>
      <c r="D200" s="74">
        <f t="shared" si="24"/>
        <v>85.714285714285708</v>
      </c>
      <c r="E200" s="91">
        <v>0.1188</v>
      </c>
      <c r="F200" s="92">
        <v>5.0139999999999998E-5</v>
      </c>
      <c r="G200" s="88">
        <f t="shared" si="15"/>
        <v>0.11885014000000001</v>
      </c>
      <c r="H200" s="77">
        <v>20.079999999999998</v>
      </c>
      <c r="I200" s="79" t="s">
        <v>12</v>
      </c>
      <c r="J200" s="80">
        <f t="shared" si="25"/>
        <v>20080</v>
      </c>
      <c r="K200" s="77">
        <v>830.32</v>
      </c>
      <c r="L200" s="79" t="s">
        <v>66</v>
      </c>
      <c r="M200" s="76">
        <f t="shared" si="17"/>
        <v>830.32</v>
      </c>
      <c r="N200" s="77">
        <v>185.69</v>
      </c>
      <c r="O200" s="79" t="s">
        <v>66</v>
      </c>
      <c r="P200" s="76">
        <f t="shared" si="21"/>
        <v>185.69</v>
      </c>
    </row>
    <row r="201" spans="2:16">
      <c r="B201" s="89">
        <v>650</v>
      </c>
      <c r="C201" s="90" t="s">
        <v>65</v>
      </c>
      <c r="D201" s="74">
        <f t="shared" si="24"/>
        <v>92.857142857142861</v>
      </c>
      <c r="E201" s="91">
        <v>0.1118</v>
      </c>
      <c r="F201" s="92">
        <v>4.6589999999999999E-5</v>
      </c>
      <c r="G201" s="88">
        <f t="shared" si="15"/>
        <v>0.11184659</v>
      </c>
      <c r="H201" s="77">
        <v>23.18</v>
      </c>
      <c r="I201" s="79" t="s">
        <v>12</v>
      </c>
      <c r="J201" s="80">
        <f t="shared" si="25"/>
        <v>23180</v>
      </c>
      <c r="K201" s="77">
        <v>940.47</v>
      </c>
      <c r="L201" s="79" t="s">
        <v>66</v>
      </c>
      <c r="M201" s="76">
        <f t="shared" si="17"/>
        <v>940.47</v>
      </c>
      <c r="N201" s="77">
        <v>213.63</v>
      </c>
      <c r="O201" s="79" t="s">
        <v>66</v>
      </c>
      <c r="P201" s="76">
        <f t="shared" si="21"/>
        <v>213.63</v>
      </c>
    </row>
    <row r="202" spans="2:16">
      <c r="B202" s="89">
        <v>700</v>
      </c>
      <c r="C202" s="90" t="s">
        <v>65</v>
      </c>
      <c r="D202" s="74">
        <f t="shared" si="24"/>
        <v>100</v>
      </c>
      <c r="E202" s="91">
        <v>0.1057</v>
      </c>
      <c r="F202" s="92">
        <v>4.3519999999999997E-5</v>
      </c>
      <c r="G202" s="88">
        <f t="shared" si="15"/>
        <v>0.10574352000000001</v>
      </c>
      <c r="H202" s="77">
        <v>26.47</v>
      </c>
      <c r="I202" s="79" t="s">
        <v>12</v>
      </c>
      <c r="J202" s="80">
        <f t="shared" si="25"/>
        <v>26470</v>
      </c>
      <c r="K202" s="77">
        <v>1.05</v>
      </c>
      <c r="L202" s="78" t="s">
        <v>12</v>
      </c>
      <c r="M202" s="76">
        <f t="shared" ref="M198:M203" si="26">K202*1000</f>
        <v>1050</v>
      </c>
      <c r="N202" s="77">
        <v>243.12</v>
      </c>
      <c r="O202" s="79" t="s">
        <v>66</v>
      </c>
      <c r="P202" s="76">
        <f t="shared" si="21"/>
        <v>243.12</v>
      </c>
    </row>
    <row r="203" spans="2:16">
      <c r="B203" s="89">
        <v>800</v>
      </c>
      <c r="C203" s="90" t="s">
        <v>65</v>
      </c>
      <c r="D203" s="74">
        <f t="shared" si="24"/>
        <v>114.28571428571429</v>
      </c>
      <c r="E203" s="91">
        <v>9.5689999999999997E-2</v>
      </c>
      <c r="F203" s="92">
        <v>3.8489999999999999E-5</v>
      </c>
      <c r="G203" s="88">
        <f t="shared" si="15"/>
        <v>9.5728489999999999E-2</v>
      </c>
      <c r="H203" s="77">
        <v>33.590000000000003</v>
      </c>
      <c r="I203" s="79" t="s">
        <v>12</v>
      </c>
      <c r="J203" s="80">
        <f t="shared" si="25"/>
        <v>33590</v>
      </c>
      <c r="K203" s="77">
        <v>1.46</v>
      </c>
      <c r="L203" s="79" t="s">
        <v>12</v>
      </c>
      <c r="M203" s="76">
        <f t="shared" si="26"/>
        <v>1460</v>
      </c>
      <c r="N203" s="77">
        <v>306.5</v>
      </c>
      <c r="O203" s="79" t="s">
        <v>66</v>
      </c>
      <c r="P203" s="76">
        <f t="shared" si="21"/>
        <v>306.5</v>
      </c>
    </row>
    <row r="204" spans="2:16">
      <c r="B204" s="89">
        <v>900</v>
      </c>
      <c r="C204" s="90" t="s">
        <v>65</v>
      </c>
      <c r="D204" s="74">
        <f t="shared" si="24"/>
        <v>128.57142857142858</v>
      </c>
      <c r="E204" s="91">
        <v>8.7809999999999999E-2</v>
      </c>
      <c r="F204" s="92">
        <v>3.4539999999999998E-5</v>
      </c>
      <c r="G204" s="88">
        <f t="shared" si="15"/>
        <v>8.7844539999999999E-2</v>
      </c>
      <c r="H204" s="77">
        <v>41.4</v>
      </c>
      <c r="I204" s="79" t="s">
        <v>12</v>
      </c>
      <c r="J204" s="80">
        <f t="shared" si="25"/>
        <v>41400</v>
      </c>
      <c r="K204" s="77">
        <v>1.83</v>
      </c>
      <c r="L204" s="79" t="s">
        <v>12</v>
      </c>
      <c r="M204" s="76">
        <f t="shared" ref="M204:M206" si="27">K204*1000</f>
        <v>1830</v>
      </c>
      <c r="N204" s="77">
        <v>375.42</v>
      </c>
      <c r="O204" s="79" t="s">
        <v>66</v>
      </c>
      <c r="P204" s="76">
        <f t="shared" si="21"/>
        <v>375.42</v>
      </c>
    </row>
    <row r="205" spans="2:16">
      <c r="B205" s="89">
        <v>1</v>
      </c>
      <c r="C205" s="93" t="s">
        <v>67</v>
      </c>
      <c r="D205" s="74">
        <f t="shared" ref="D205:D228" si="28">B205*1000/$C$5</f>
        <v>142.85714285714286</v>
      </c>
      <c r="E205" s="91">
        <v>8.1449999999999995E-2</v>
      </c>
      <c r="F205" s="92">
        <v>3.1350000000000003E-5</v>
      </c>
      <c r="G205" s="88">
        <f t="shared" si="15"/>
        <v>8.1481349999999994E-2</v>
      </c>
      <c r="H205" s="77">
        <v>49.86</v>
      </c>
      <c r="I205" s="79" t="s">
        <v>12</v>
      </c>
      <c r="J205" s="80">
        <f t="shared" si="25"/>
        <v>49860</v>
      </c>
      <c r="K205" s="77">
        <v>2.19</v>
      </c>
      <c r="L205" s="79" t="s">
        <v>12</v>
      </c>
      <c r="M205" s="76">
        <f t="shared" si="27"/>
        <v>2190</v>
      </c>
      <c r="N205" s="77">
        <v>449.46</v>
      </c>
      <c r="O205" s="79" t="s">
        <v>66</v>
      </c>
      <c r="P205" s="76">
        <f t="shared" si="21"/>
        <v>449.46</v>
      </c>
    </row>
    <row r="206" spans="2:16">
      <c r="B206" s="89">
        <v>1.1000000000000001</v>
      </c>
      <c r="C206" s="90" t="s">
        <v>67</v>
      </c>
      <c r="D206" s="74">
        <f t="shared" si="28"/>
        <v>157.14285714285714</v>
      </c>
      <c r="E206" s="91">
        <v>7.6189999999999994E-2</v>
      </c>
      <c r="F206" s="92">
        <v>2.8710000000000001E-5</v>
      </c>
      <c r="G206" s="88">
        <f t="shared" si="15"/>
        <v>7.6218709999999995E-2</v>
      </c>
      <c r="H206" s="77">
        <v>58.95</v>
      </c>
      <c r="I206" s="79" t="s">
        <v>12</v>
      </c>
      <c r="J206" s="80">
        <f t="shared" si="25"/>
        <v>58950</v>
      </c>
      <c r="K206" s="77">
        <v>2.54</v>
      </c>
      <c r="L206" s="79" t="s">
        <v>12</v>
      </c>
      <c r="M206" s="76">
        <f t="shared" si="27"/>
        <v>2540</v>
      </c>
      <c r="N206" s="77">
        <v>528.28</v>
      </c>
      <c r="O206" s="79" t="s">
        <v>66</v>
      </c>
      <c r="P206" s="76">
        <f t="shared" si="21"/>
        <v>528.28</v>
      </c>
    </row>
    <row r="207" spans="2:16">
      <c r="B207" s="89">
        <v>1.2</v>
      </c>
      <c r="C207" s="90" t="s">
        <v>67</v>
      </c>
      <c r="D207" s="74">
        <f t="shared" si="28"/>
        <v>171.42857142857142</v>
      </c>
      <c r="E207" s="91">
        <v>7.1779999999999997E-2</v>
      </c>
      <c r="F207" s="92">
        <v>2.65E-5</v>
      </c>
      <c r="G207" s="88">
        <f t="shared" si="15"/>
        <v>7.1806499999999995E-2</v>
      </c>
      <c r="H207" s="77">
        <v>68.63</v>
      </c>
      <c r="I207" s="79" t="s">
        <v>12</v>
      </c>
      <c r="J207" s="80">
        <f t="shared" si="25"/>
        <v>68630</v>
      </c>
      <c r="K207" s="77">
        <v>2.89</v>
      </c>
      <c r="L207" s="79" t="s">
        <v>12</v>
      </c>
      <c r="M207" s="76">
        <f t="shared" ref="M207:M216" si="29">K207*1000</f>
        <v>2890</v>
      </c>
      <c r="N207" s="77">
        <v>611.54999999999995</v>
      </c>
      <c r="O207" s="79" t="s">
        <v>66</v>
      </c>
      <c r="P207" s="76">
        <f t="shared" si="21"/>
        <v>611.54999999999995</v>
      </c>
    </row>
    <row r="208" spans="2:16">
      <c r="B208" s="89">
        <v>1.3</v>
      </c>
      <c r="C208" s="90" t="s">
        <v>67</v>
      </c>
      <c r="D208" s="74">
        <f t="shared" si="28"/>
        <v>185.71428571428572</v>
      </c>
      <c r="E208" s="91">
        <v>6.8029999999999993E-2</v>
      </c>
      <c r="F208" s="92">
        <v>2.461E-5</v>
      </c>
      <c r="G208" s="88">
        <f t="shared" si="15"/>
        <v>6.8054609999999988E-2</v>
      </c>
      <c r="H208" s="77">
        <v>78.87</v>
      </c>
      <c r="I208" s="79" t="s">
        <v>12</v>
      </c>
      <c r="J208" s="80">
        <f t="shared" si="25"/>
        <v>78870</v>
      </c>
      <c r="K208" s="77">
        <v>3.24</v>
      </c>
      <c r="L208" s="79" t="s">
        <v>12</v>
      </c>
      <c r="M208" s="76">
        <f t="shared" si="29"/>
        <v>3240</v>
      </c>
      <c r="N208" s="77">
        <v>698.97</v>
      </c>
      <c r="O208" s="79" t="s">
        <v>66</v>
      </c>
      <c r="P208" s="76">
        <f t="shared" si="21"/>
        <v>698.97</v>
      </c>
    </row>
    <row r="209" spans="2:16">
      <c r="B209" s="89">
        <v>1.4</v>
      </c>
      <c r="C209" s="90" t="s">
        <v>67</v>
      </c>
      <c r="D209" s="74">
        <f t="shared" si="28"/>
        <v>200</v>
      </c>
      <c r="E209" s="91">
        <v>6.479E-2</v>
      </c>
      <c r="F209" s="92">
        <v>2.298E-5</v>
      </c>
      <c r="G209" s="88">
        <f t="shared" si="15"/>
        <v>6.4812980000000006E-2</v>
      </c>
      <c r="H209" s="77">
        <v>89.65</v>
      </c>
      <c r="I209" s="79" t="s">
        <v>12</v>
      </c>
      <c r="J209" s="80">
        <f t="shared" si="25"/>
        <v>89650</v>
      </c>
      <c r="K209" s="77">
        <v>3.58</v>
      </c>
      <c r="L209" s="79" t="s">
        <v>12</v>
      </c>
      <c r="M209" s="80">
        <f t="shared" si="29"/>
        <v>3580</v>
      </c>
      <c r="N209" s="77">
        <v>790.27</v>
      </c>
      <c r="O209" s="79" t="s">
        <v>66</v>
      </c>
      <c r="P209" s="76">
        <f t="shared" si="21"/>
        <v>790.27</v>
      </c>
    </row>
    <row r="210" spans="2:16">
      <c r="B210" s="89">
        <v>1.5</v>
      </c>
      <c r="C210" s="90" t="s">
        <v>67</v>
      </c>
      <c r="D210" s="74">
        <f t="shared" si="28"/>
        <v>214.28571428571428</v>
      </c>
      <c r="E210" s="91">
        <v>6.198E-2</v>
      </c>
      <c r="F210" s="92">
        <v>2.156E-5</v>
      </c>
      <c r="G210" s="88">
        <f t="shared" si="15"/>
        <v>6.2001559999999997E-2</v>
      </c>
      <c r="H210" s="77">
        <v>100.95</v>
      </c>
      <c r="I210" s="79" t="s">
        <v>12</v>
      </c>
      <c r="J210" s="80">
        <f t="shared" si="25"/>
        <v>100950</v>
      </c>
      <c r="K210" s="77">
        <v>3.92</v>
      </c>
      <c r="L210" s="79" t="s">
        <v>12</v>
      </c>
      <c r="M210" s="80">
        <f t="shared" si="29"/>
        <v>3920</v>
      </c>
      <c r="N210" s="77">
        <v>885.2</v>
      </c>
      <c r="O210" s="79" t="s">
        <v>66</v>
      </c>
      <c r="P210" s="76">
        <f t="shared" si="21"/>
        <v>885.2</v>
      </c>
    </row>
    <row r="211" spans="2:16">
      <c r="B211" s="89">
        <v>1.6</v>
      </c>
      <c r="C211" s="90" t="s">
        <v>67</v>
      </c>
      <c r="D211" s="74">
        <f t="shared" si="28"/>
        <v>228.57142857142858</v>
      </c>
      <c r="E211" s="91">
        <v>5.951E-2</v>
      </c>
      <c r="F211" s="92">
        <v>2.0319999999999999E-5</v>
      </c>
      <c r="G211" s="88">
        <f t="shared" si="15"/>
        <v>5.9530319999999998E-2</v>
      </c>
      <c r="H211" s="77">
        <v>112.73</v>
      </c>
      <c r="I211" s="79" t="s">
        <v>12</v>
      </c>
      <c r="J211" s="80">
        <f t="shared" si="25"/>
        <v>112730</v>
      </c>
      <c r="K211" s="77">
        <v>4.2699999999999996</v>
      </c>
      <c r="L211" s="79" t="s">
        <v>12</v>
      </c>
      <c r="M211" s="80">
        <f t="shared" si="29"/>
        <v>4270</v>
      </c>
      <c r="N211" s="77">
        <v>983.51</v>
      </c>
      <c r="O211" s="79" t="s">
        <v>66</v>
      </c>
      <c r="P211" s="76">
        <f t="shared" si="21"/>
        <v>983.51</v>
      </c>
    </row>
    <row r="212" spans="2:16">
      <c r="B212" s="89">
        <v>1.7</v>
      </c>
      <c r="C212" s="90" t="s">
        <v>67</v>
      </c>
      <c r="D212" s="74">
        <f t="shared" si="28"/>
        <v>242.85714285714286</v>
      </c>
      <c r="E212" s="91">
        <v>5.7320000000000003E-2</v>
      </c>
      <c r="F212" s="92">
        <v>1.9210000000000001E-5</v>
      </c>
      <c r="G212" s="88">
        <f t="shared" si="15"/>
        <v>5.7339210000000002E-2</v>
      </c>
      <c r="H212" s="77">
        <v>124.98</v>
      </c>
      <c r="I212" s="79" t="s">
        <v>12</v>
      </c>
      <c r="J212" s="80">
        <f t="shared" si="25"/>
        <v>124980</v>
      </c>
      <c r="K212" s="77">
        <v>4.6100000000000003</v>
      </c>
      <c r="L212" s="79" t="s">
        <v>12</v>
      </c>
      <c r="M212" s="80">
        <f t="shared" si="29"/>
        <v>4610</v>
      </c>
      <c r="N212" s="77">
        <v>1.08</v>
      </c>
      <c r="O212" s="78" t="s">
        <v>12</v>
      </c>
      <c r="P212" s="80">
        <f t="shared" ref="P207:P216" si="30">N212*1000</f>
        <v>1080</v>
      </c>
    </row>
    <row r="213" spans="2:16">
      <c r="B213" s="89">
        <v>1.8</v>
      </c>
      <c r="C213" s="90" t="s">
        <v>67</v>
      </c>
      <c r="D213" s="74">
        <f t="shared" si="28"/>
        <v>257.14285714285717</v>
      </c>
      <c r="E213" s="91">
        <v>5.5370000000000003E-2</v>
      </c>
      <c r="F213" s="92">
        <v>1.8219999999999998E-5</v>
      </c>
      <c r="G213" s="88">
        <f t="shared" ref="G213:G228" si="31">E213+F213</f>
        <v>5.5388220000000002E-2</v>
      </c>
      <c r="H213" s="77">
        <v>137.69</v>
      </c>
      <c r="I213" s="79" t="s">
        <v>12</v>
      </c>
      <c r="J213" s="80">
        <f t="shared" si="25"/>
        <v>137690</v>
      </c>
      <c r="K213" s="77">
        <v>4.95</v>
      </c>
      <c r="L213" s="79" t="s">
        <v>12</v>
      </c>
      <c r="M213" s="80">
        <f t="shared" si="29"/>
        <v>4950</v>
      </c>
      <c r="N213" s="77">
        <v>1.19</v>
      </c>
      <c r="O213" s="79" t="s">
        <v>12</v>
      </c>
      <c r="P213" s="80">
        <f t="shared" si="30"/>
        <v>1190</v>
      </c>
    </row>
    <row r="214" spans="2:16">
      <c r="B214" s="89">
        <v>2</v>
      </c>
      <c r="C214" s="90" t="s">
        <v>67</v>
      </c>
      <c r="D214" s="74">
        <f t="shared" si="28"/>
        <v>285.71428571428572</v>
      </c>
      <c r="E214" s="91">
        <v>5.2060000000000002E-2</v>
      </c>
      <c r="F214" s="92">
        <v>1.6529999999999999E-5</v>
      </c>
      <c r="G214" s="88">
        <f t="shared" si="31"/>
        <v>5.2076530000000003E-2</v>
      </c>
      <c r="H214" s="77">
        <v>164.35</v>
      </c>
      <c r="I214" s="79" t="s">
        <v>12</v>
      </c>
      <c r="J214" s="80">
        <f t="shared" si="25"/>
        <v>164350</v>
      </c>
      <c r="K214" s="77">
        <v>6.23</v>
      </c>
      <c r="L214" s="79" t="s">
        <v>12</v>
      </c>
      <c r="M214" s="80">
        <f t="shared" si="29"/>
        <v>6230</v>
      </c>
      <c r="N214" s="77">
        <v>1.41</v>
      </c>
      <c r="O214" s="79" t="s">
        <v>12</v>
      </c>
      <c r="P214" s="80">
        <f t="shared" si="30"/>
        <v>1410</v>
      </c>
    </row>
    <row r="215" spans="2:16">
      <c r="B215" s="89">
        <v>2.25</v>
      </c>
      <c r="C215" s="90" t="s">
        <v>67</v>
      </c>
      <c r="D215" s="74">
        <f t="shared" si="28"/>
        <v>321.42857142857144</v>
      </c>
      <c r="E215" s="91">
        <v>4.8730000000000002E-2</v>
      </c>
      <c r="F215" s="92">
        <v>1.482E-5</v>
      </c>
      <c r="G215" s="88">
        <f t="shared" si="31"/>
        <v>4.8744820000000001E-2</v>
      </c>
      <c r="H215" s="77">
        <v>199.88</v>
      </c>
      <c r="I215" s="79" t="s">
        <v>12</v>
      </c>
      <c r="J215" s="80">
        <f t="shared" si="25"/>
        <v>199880</v>
      </c>
      <c r="K215" s="77">
        <v>8.01</v>
      </c>
      <c r="L215" s="79" t="s">
        <v>12</v>
      </c>
      <c r="M215" s="80">
        <f t="shared" si="29"/>
        <v>8010</v>
      </c>
      <c r="N215" s="77">
        <v>1.69</v>
      </c>
      <c r="O215" s="79" t="s">
        <v>12</v>
      </c>
      <c r="P215" s="80">
        <f t="shared" si="30"/>
        <v>1690</v>
      </c>
    </row>
    <row r="216" spans="2:16">
      <c r="B216" s="89">
        <v>2.5</v>
      </c>
      <c r="C216" s="90" t="s">
        <v>67</v>
      </c>
      <c r="D216" s="74">
        <f t="shared" si="28"/>
        <v>357.14285714285717</v>
      </c>
      <c r="E216" s="91">
        <v>4.607E-2</v>
      </c>
      <c r="F216" s="92">
        <v>1.344E-5</v>
      </c>
      <c r="G216" s="88">
        <f t="shared" si="31"/>
        <v>4.6083440000000003E-2</v>
      </c>
      <c r="H216" s="77">
        <v>237.65</v>
      </c>
      <c r="I216" s="79" t="s">
        <v>12</v>
      </c>
      <c r="J216" s="80">
        <f t="shared" si="25"/>
        <v>237650</v>
      </c>
      <c r="K216" s="77">
        <v>9.64</v>
      </c>
      <c r="L216" s="79" t="s">
        <v>12</v>
      </c>
      <c r="M216" s="80">
        <f t="shared" si="29"/>
        <v>9640</v>
      </c>
      <c r="N216" s="77">
        <v>1.99</v>
      </c>
      <c r="O216" s="79" t="s">
        <v>12</v>
      </c>
      <c r="P216" s="80">
        <f t="shared" si="30"/>
        <v>1990</v>
      </c>
    </row>
    <row r="217" spans="2:16">
      <c r="B217" s="89">
        <v>2.75</v>
      </c>
      <c r="C217" s="90" t="s">
        <v>67</v>
      </c>
      <c r="D217" s="74">
        <f t="shared" si="28"/>
        <v>392.85714285714283</v>
      </c>
      <c r="E217" s="91">
        <v>4.3900000000000002E-2</v>
      </c>
      <c r="F217" s="92">
        <v>1.2310000000000001E-5</v>
      </c>
      <c r="G217" s="88">
        <f t="shared" si="31"/>
        <v>4.3912310000000003E-2</v>
      </c>
      <c r="H217" s="77">
        <v>277.43</v>
      </c>
      <c r="I217" s="79" t="s">
        <v>12</v>
      </c>
      <c r="J217" s="80">
        <f t="shared" si="25"/>
        <v>277430</v>
      </c>
      <c r="K217" s="77">
        <v>11.17</v>
      </c>
      <c r="L217" s="79" t="s">
        <v>12</v>
      </c>
      <c r="M217" s="80">
        <f>K217*1000</f>
        <v>11170</v>
      </c>
      <c r="N217" s="77">
        <v>2.2999999999999998</v>
      </c>
      <c r="O217" s="79" t="s">
        <v>12</v>
      </c>
      <c r="P217" s="80">
        <f t="shared" ref="P217:P220" si="32">N217*1000</f>
        <v>2300</v>
      </c>
    </row>
    <row r="218" spans="2:16">
      <c r="B218" s="89">
        <v>3</v>
      </c>
      <c r="C218" s="90" t="s">
        <v>67</v>
      </c>
      <c r="D218" s="74">
        <f t="shared" si="28"/>
        <v>428.57142857142856</v>
      </c>
      <c r="E218" s="91">
        <v>4.2099999999999999E-2</v>
      </c>
      <c r="F218" s="92">
        <v>1.135E-5</v>
      </c>
      <c r="G218" s="88">
        <f t="shared" si="31"/>
        <v>4.2111349999999999E-2</v>
      </c>
      <c r="H218" s="77">
        <v>319.05</v>
      </c>
      <c r="I218" s="79" t="s">
        <v>12</v>
      </c>
      <c r="J218" s="80">
        <f t="shared" si="25"/>
        <v>319050</v>
      </c>
      <c r="K218" s="77">
        <v>12.64</v>
      </c>
      <c r="L218" s="79" t="s">
        <v>12</v>
      </c>
      <c r="M218" s="80">
        <f t="shared" ref="M218:M228" si="33">K218*1000</f>
        <v>12640</v>
      </c>
      <c r="N218" s="77">
        <v>2.62</v>
      </c>
      <c r="O218" s="79" t="s">
        <v>12</v>
      </c>
      <c r="P218" s="80">
        <f t="shared" si="32"/>
        <v>2620</v>
      </c>
    </row>
    <row r="219" spans="2:16">
      <c r="B219" s="89">
        <v>3.25</v>
      </c>
      <c r="C219" s="90" t="s">
        <v>67</v>
      </c>
      <c r="D219" s="74">
        <f t="shared" si="28"/>
        <v>464.28571428571428</v>
      </c>
      <c r="E219" s="91">
        <v>4.0590000000000001E-2</v>
      </c>
      <c r="F219" s="92">
        <v>1.0540000000000001E-5</v>
      </c>
      <c r="G219" s="88">
        <f t="shared" si="31"/>
        <v>4.0600540000000004E-2</v>
      </c>
      <c r="H219" s="77">
        <v>362.34</v>
      </c>
      <c r="I219" s="79" t="s">
        <v>12</v>
      </c>
      <c r="J219" s="80">
        <f t="shared" si="25"/>
        <v>362340</v>
      </c>
      <c r="K219" s="77">
        <v>14.05</v>
      </c>
      <c r="L219" s="79" t="s">
        <v>12</v>
      </c>
      <c r="M219" s="80">
        <f t="shared" si="33"/>
        <v>14050</v>
      </c>
      <c r="N219" s="77">
        <v>2.94</v>
      </c>
      <c r="O219" s="79" t="s">
        <v>12</v>
      </c>
      <c r="P219" s="80">
        <f t="shared" si="32"/>
        <v>2940</v>
      </c>
    </row>
    <row r="220" spans="2:16">
      <c r="B220" s="89">
        <v>3.5</v>
      </c>
      <c r="C220" s="90" t="s">
        <v>67</v>
      </c>
      <c r="D220" s="74">
        <f t="shared" si="28"/>
        <v>500</v>
      </c>
      <c r="E220" s="91">
        <v>3.9300000000000002E-2</v>
      </c>
      <c r="F220" s="92">
        <v>9.8400000000000007E-6</v>
      </c>
      <c r="G220" s="88">
        <f t="shared" si="31"/>
        <v>3.9309839999999999E-2</v>
      </c>
      <c r="H220" s="77">
        <v>407.14</v>
      </c>
      <c r="I220" s="79" t="s">
        <v>12</v>
      </c>
      <c r="J220" s="80">
        <f t="shared" si="25"/>
        <v>407140</v>
      </c>
      <c r="K220" s="77">
        <v>15.42</v>
      </c>
      <c r="L220" s="79" t="s">
        <v>12</v>
      </c>
      <c r="M220" s="80">
        <f t="shared" si="33"/>
        <v>15420</v>
      </c>
      <c r="N220" s="77">
        <v>3.27</v>
      </c>
      <c r="O220" s="79" t="s">
        <v>12</v>
      </c>
      <c r="P220" s="80">
        <f t="shared" si="32"/>
        <v>3270</v>
      </c>
    </row>
    <row r="221" spans="2:16">
      <c r="B221" s="89">
        <v>3.75</v>
      </c>
      <c r="C221" s="90" t="s">
        <v>67</v>
      </c>
      <c r="D221" s="74">
        <f t="shared" si="28"/>
        <v>535.71428571428567</v>
      </c>
      <c r="E221" s="91">
        <v>3.8190000000000002E-2</v>
      </c>
      <c r="F221" s="92">
        <v>9.2289999999999992E-6</v>
      </c>
      <c r="G221" s="88">
        <f t="shared" si="31"/>
        <v>3.8199229000000001E-2</v>
      </c>
      <c r="H221" s="77">
        <v>453.32</v>
      </c>
      <c r="I221" s="79" t="s">
        <v>12</v>
      </c>
      <c r="J221" s="80">
        <f t="shared" si="25"/>
        <v>453320</v>
      </c>
      <c r="K221" s="77">
        <v>16.760000000000002</v>
      </c>
      <c r="L221" s="79" t="s">
        <v>12</v>
      </c>
      <c r="M221" s="80">
        <f t="shared" si="33"/>
        <v>16760</v>
      </c>
      <c r="N221" s="77">
        <v>3.61</v>
      </c>
      <c r="O221" s="79" t="s">
        <v>12</v>
      </c>
      <c r="P221" s="80">
        <f>N221*1000</f>
        <v>3610</v>
      </c>
    </row>
    <row r="222" spans="2:16">
      <c r="B222" s="89">
        <v>4</v>
      </c>
      <c r="C222" s="90" t="s">
        <v>67</v>
      </c>
      <c r="D222" s="74">
        <f t="shared" si="28"/>
        <v>571.42857142857144</v>
      </c>
      <c r="E222" s="91">
        <v>3.7229999999999999E-2</v>
      </c>
      <c r="F222" s="92">
        <v>8.6920000000000008E-6</v>
      </c>
      <c r="G222" s="88">
        <f t="shared" si="31"/>
        <v>3.7238691999999997E-2</v>
      </c>
      <c r="H222" s="77">
        <v>500.77</v>
      </c>
      <c r="I222" s="79" t="s">
        <v>12</v>
      </c>
      <c r="J222" s="80">
        <f t="shared" si="25"/>
        <v>500770</v>
      </c>
      <c r="K222" s="77">
        <v>18.059999999999999</v>
      </c>
      <c r="L222" s="79" t="s">
        <v>12</v>
      </c>
      <c r="M222" s="80">
        <f t="shared" si="33"/>
        <v>18060</v>
      </c>
      <c r="N222" s="77">
        <v>3.95</v>
      </c>
      <c r="O222" s="79" t="s">
        <v>12</v>
      </c>
      <c r="P222" s="80">
        <f t="shared" ref="P222:P228" si="34">N222*1000</f>
        <v>3950</v>
      </c>
    </row>
    <row r="223" spans="2:16">
      <c r="B223" s="89">
        <v>4.5</v>
      </c>
      <c r="C223" s="90" t="s">
        <v>67</v>
      </c>
      <c r="D223" s="74">
        <f t="shared" si="28"/>
        <v>642.85714285714289</v>
      </c>
      <c r="E223" s="91">
        <v>3.5650000000000001E-2</v>
      </c>
      <c r="F223" s="92">
        <v>7.7910000000000005E-6</v>
      </c>
      <c r="G223" s="88">
        <f t="shared" si="31"/>
        <v>3.5657791000000001E-2</v>
      </c>
      <c r="H223" s="77">
        <v>599.01</v>
      </c>
      <c r="I223" s="79" t="s">
        <v>12</v>
      </c>
      <c r="J223" s="80">
        <f t="shared" si="25"/>
        <v>599010</v>
      </c>
      <c r="K223" s="77">
        <v>22.81</v>
      </c>
      <c r="L223" s="79" t="s">
        <v>12</v>
      </c>
      <c r="M223" s="80">
        <f t="shared" si="33"/>
        <v>22810</v>
      </c>
      <c r="N223" s="77">
        <v>4.6399999999999997</v>
      </c>
      <c r="O223" s="79" t="s">
        <v>12</v>
      </c>
      <c r="P223" s="80">
        <f t="shared" si="34"/>
        <v>4640</v>
      </c>
    </row>
    <row r="224" spans="2:16">
      <c r="B224" s="89">
        <v>5</v>
      </c>
      <c r="C224" s="90" t="s">
        <v>67</v>
      </c>
      <c r="D224" s="74">
        <f t="shared" si="28"/>
        <v>714.28571428571433</v>
      </c>
      <c r="E224" s="91">
        <v>3.4419999999999999E-2</v>
      </c>
      <c r="F224" s="92">
        <v>7.0639999999999996E-6</v>
      </c>
      <c r="G224" s="88">
        <f t="shared" si="31"/>
        <v>3.4427064E-2</v>
      </c>
      <c r="H224" s="77">
        <v>701.17</v>
      </c>
      <c r="I224" s="79" t="s">
        <v>12</v>
      </c>
      <c r="J224" s="80">
        <f t="shared" si="25"/>
        <v>701170</v>
      </c>
      <c r="K224" s="77">
        <v>27.02</v>
      </c>
      <c r="L224" s="79" t="s">
        <v>12</v>
      </c>
      <c r="M224" s="80">
        <f t="shared" si="33"/>
        <v>27020</v>
      </c>
      <c r="N224" s="77">
        <v>5.34</v>
      </c>
      <c r="O224" s="79" t="s">
        <v>12</v>
      </c>
      <c r="P224" s="80">
        <f t="shared" si="34"/>
        <v>5340</v>
      </c>
    </row>
    <row r="225" spans="1:16">
      <c r="B225" s="89">
        <v>5.5</v>
      </c>
      <c r="C225" s="90" t="s">
        <v>67</v>
      </c>
      <c r="D225" s="74">
        <f t="shared" si="28"/>
        <v>785.71428571428567</v>
      </c>
      <c r="E225" s="91">
        <v>3.3439999999999998E-2</v>
      </c>
      <c r="F225" s="92">
        <v>6.4640000000000003E-6</v>
      </c>
      <c r="G225" s="88">
        <f t="shared" si="31"/>
        <v>3.3446463999999995E-2</v>
      </c>
      <c r="H225" s="77">
        <v>806.66</v>
      </c>
      <c r="I225" s="79" t="s">
        <v>12</v>
      </c>
      <c r="J225" s="80">
        <f t="shared" si="25"/>
        <v>806660</v>
      </c>
      <c r="K225" s="77">
        <v>30.88</v>
      </c>
      <c r="L225" s="79" t="s">
        <v>12</v>
      </c>
      <c r="M225" s="80">
        <f t="shared" si="33"/>
        <v>30880</v>
      </c>
      <c r="N225" s="77">
        <v>6.05</v>
      </c>
      <c r="O225" s="79" t="s">
        <v>12</v>
      </c>
      <c r="P225" s="80">
        <f t="shared" si="34"/>
        <v>6050</v>
      </c>
    </row>
    <row r="226" spans="1:16">
      <c r="B226" s="89">
        <v>6</v>
      </c>
      <c r="C226" s="90" t="s">
        <v>67</v>
      </c>
      <c r="D226" s="74">
        <f t="shared" si="28"/>
        <v>857.14285714285711</v>
      </c>
      <c r="E226" s="91">
        <v>3.2649999999999998E-2</v>
      </c>
      <c r="F226" s="92">
        <v>5.9619999999999998E-6</v>
      </c>
      <c r="G226" s="88">
        <f t="shared" si="31"/>
        <v>3.2655961999999997E-2</v>
      </c>
      <c r="H226" s="77">
        <v>914.97</v>
      </c>
      <c r="I226" s="79" t="s">
        <v>12</v>
      </c>
      <c r="J226" s="80">
        <f t="shared" si="25"/>
        <v>914970</v>
      </c>
      <c r="K226" s="77">
        <v>34.49</v>
      </c>
      <c r="L226" s="79" t="s">
        <v>12</v>
      </c>
      <c r="M226" s="80">
        <f t="shared" si="33"/>
        <v>34490</v>
      </c>
      <c r="N226" s="77">
        <v>6.75</v>
      </c>
      <c r="O226" s="79" t="s">
        <v>12</v>
      </c>
      <c r="P226" s="80">
        <f t="shared" si="34"/>
        <v>6750</v>
      </c>
    </row>
    <row r="227" spans="1:16">
      <c r="B227" s="89">
        <v>6.5</v>
      </c>
      <c r="C227" s="90" t="s">
        <v>67</v>
      </c>
      <c r="D227" s="74">
        <f t="shared" si="28"/>
        <v>928.57142857142856</v>
      </c>
      <c r="E227" s="91">
        <v>3.2000000000000001E-2</v>
      </c>
      <c r="F227" s="92">
        <v>5.5330000000000002E-6</v>
      </c>
      <c r="G227" s="88">
        <f t="shared" si="31"/>
        <v>3.2005533000000003E-2</v>
      </c>
      <c r="H227" s="77">
        <v>1.03</v>
      </c>
      <c r="I227" s="78" t="s">
        <v>90</v>
      </c>
      <c r="J227" s="187">
        <f t="shared" ref="J224:J228" si="35">H227*1000000</f>
        <v>1030000</v>
      </c>
      <c r="K227" s="77">
        <v>37.89</v>
      </c>
      <c r="L227" s="79" t="s">
        <v>12</v>
      </c>
      <c r="M227" s="80">
        <f t="shared" si="33"/>
        <v>37890</v>
      </c>
      <c r="N227" s="77">
        <v>7.46</v>
      </c>
      <c r="O227" s="79" t="s">
        <v>12</v>
      </c>
      <c r="P227" s="80">
        <f t="shared" si="34"/>
        <v>7460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8"/>
        <v>1000</v>
      </c>
      <c r="E228" s="91">
        <v>3.1460000000000002E-2</v>
      </c>
      <c r="F228" s="92">
        <v>5.164E-6</v>
      </c>
      <c r="G228" s="88">
        <f t="shared" si="31"/>
        <v>3.1465164000000004E-2</v>
      </c>
      <c r="H228" s="77">
        <v>1.1399999999999999</v>
      </c>
      <c r="I228" s="79" t="s">
        <v>90</v>
      </c>
      <c r="J228" s="187">
        <f t="shared" si="35"/>
        <v>1140000</v>
      </c>
      <c r="K228" s="77">
        <v>41.13</v>
      </c>
      <c r="L228" s="79" t="s">
        <v>12</v>
      </c>
      <c r="M228" s="80">
        <f t="shared" si="33"/>
        <v>41130</v>
      </c>
      <c r="N228" s="77">
        <v>8.16</v>
      </c>
      <c r="O228" s="79" t="s">
        <v>12</v>
      </c>
      <c r="P228" s="80">
        <f t="shared" si="34"/>
        <v>8160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28"/>
  <sheetViews>
    <sheetView zoomScale="70" zoomScaleNormal="70" workbookViewId="0">
      <selection activeCell="S217" sqref="S217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4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srim7Be_EJ212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98</v>
      </c>
      <c r="D6" s="21" t="s">
        <v>32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99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109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82</v>
      </c>
      <c r="F13" s="49"/>
      <c r="G13" s="50"/>
      <c r="H13" s="50"/>
      <c r="I13" s="51"/>
      <c r="J13" s="4">
        <v>8</v>
      </c>
      <c r="K13" s="52">
        <v>0.37480000000000002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205</v>
      </c>
      <c r="C14" s="102"/>
      <c r="D14" s="21" t="s">
        <v>206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207</v>
      </c>
      <c r="C15" s="103"/>
      <c r="D15" s="101" t="s">
        <v>220</v>
      </c>
      <c r="E15" s="81"/>
      <c r="F15" s="81"/>
      <c r="G15" s="81"/>
      <c r="H15" s="59"/>
      <c r="I15" s="59"/>
      <c r="J15" s="116" t="s">
        <v>105</v>
      </c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116" t="s">
        <v>106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0" t="s">
        <v>59</v>
      </c>
      <c r="F18" s="191"/>
      <c r="G18" s="192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5.0450000000000002E-2</v>
      </c>
      <c r="F20" s="87">
        <v>0.40500000000000003</v>
      </c>
      <c r="G20" s="88">
        <f>E20+F20</f>
        <v>0.45545000000000002</v>
      </c>
      <c r="H20" s="84">
        <v>14</v>
      </c>
      <c r="I20" s="85" t="s">
        <v>64</v>
      </c>
      <c r="J20" s="97">
        <f>H20/1000/10</f>
        <v>1.4E-3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5.3929999999999999E-2</v>
      </c>
      <c r="F21" s="92">
        <v>0.42209999999999998</v>
      </c>
      <c r="G21" s="88">
        <f t="shared" ref="G21:G84" si="3">E21+F21</f>
        <v>0.47602999999999995</v>
      </c>
      <c r="H21" s="89">
        <v>15</v>
      </c>
      <c r="I21" s="90" t="s">
        <v>64</v>
      </c>
      <c r="J21" s="74">
        <f t="shared" ref="J21:J84" si="4">H21/1000/10</f>
        <v>1.5E-3</v>
      </c>
      <c r="K21" s="89">
        <v>10</v>
      </c>
      <c r="L21" s="90" t="s">
        <v>64</v>
      </c>
      <c r="M21" s="74">
        <f t="shared" si="0"/>
        <v>1E-3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5.7200000000000001E-2</v>
      </c>
      <c r="F22" s="92">
        <v>0.43730000000000002</v>
      </c>
      <c r="G22" s="88">
        <f t="shared" si="3"/>
        <v>0.49450000000000005</v>
      </c>
      <c r="H22" s="89">
        <v>16</v>
      </c>
      <c r="I22" s="90" t="s">
        <v>64</v>
      </c>
      <c r="J22" s="74">
        <f t="shared" si="4"/>
        <v>1.6000000000000001E-3</v>
      </c>
      <c r="K22" s="89">
        <v>10</v>
      </c>
      <c r="L22" s="90" t="s">
        <v>64</v>
      </c>
      <c r="M22" s="74">
        <f t="shared" si="0"/>
        <v>1E-3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6.0299999999999999E-2</v>
      </c>
      <c r="F23" s="92">
        <v>0.45069999999999999</v>
      </c>
      <c r="G23" s="88">
        <f t="shared" si="3"/>
        <v>0.51100000000000001</v>
      </c>
      <c r="H23" s="89">
        <v>17</v>
      </c>
      <c r="I23" s="90" t="s">
        <v>64</v>
      </c>
      <c r="J23" s="74">
        <f t="shared" si="4"/>
        <v>1.7000000000000001E-3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6.3240000000000005E-2</v>
      </c>
      <c r="F24" s="92">
        <v>0.46289999999999998</v>
      </c>
      <c r="G24" s="88">
        <f t="shared" si="3"/>
        <v>0.52613999999999994</v>
      </c>
      <c r="H24" s="89">
        <v>18</v>
      </c>
      <c r="I24" s="90" t="s">
        <v>64</v>
      </c>
      <c r="J24" s="74">
        <f t="shared" si="4"/>
        <v>1.8E-3</v>
      </c>
      <c r="K24" s="89">
        <v>12</v>
      </c>
      <c r="L24" s="90" t="s">
        <v>64</v>
      </c>
      <c r="M24" s="74">
        <f t="shared" si="0"/>
        <v>1.2000000000000001E-3</v>
      </c>
      <c r="N24" s="89">
        <v>8</v>
      </c>
      <c r="O24" s="90" t="s">
        <v>64</v>
      </c>
      <c r="P24" s="74">
        <f t="shared" si="1"/>
        <v>8.0000000000000004E-4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6.6049999999999998E-2</v>
      </c>
      <c r="F25" s="92">
        <v>0.4738</v>
      </c>
      <c r="G25" s="88">
        <f t="shared" si="3"/>
        <v>0.53984999999999994</v>
      </c>
      <c r="H25" s="89">
        <v>19</v>
      </c>
      <c r="I25" s="90" t="s">
        <v>64</v>
      </c>
      <c r="J25" s="74">
        <f t="shared" si="4"/>
        <v>1.9E-3</v>
      </c>
      <c r="K25" s="89">
        <v>12</v>
      </c>
      <c r="L25" s="90" t="s">
        <v>64</v>
      </c>
      <c r="M25" s="74">
        <f t="shared" si="0"/>
        <v>1.2000000000000001E-3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6.8750000000000006E-2</v>
      </c>
      <c r="F26" s="92">
        <v>0.48380000000000001</v>
      </c>
      <c r="G26" s="88">
        <f t="shared" si="3"/>
        <v>0.55254999999999999</v>
      </c>
      <c r="H26" s="89">
        <v>20</v>
      </c>
      <c r="I26" s="90" t="s">
        <v>64</v>
      </c>
      <c r="J26" s="74">
        <f t="shared" si="4"/>
        <v>2E-3</v>
      </c>
      <c r="K26" s="89">
        <v>13</v>
      </c>
      <c r="L26" s="90" t="s">
        <v>64</v>
      </c>
      <c r="M26" s="74">
        <f t="shared" si="0"/>
        <v>1.2999999999999999E-3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7.1340000000000001E-2</v>
      </c>
      <c r="F27" s="92">
        <v>0.49299999999999999</v>
      </c>
      <c r="G27" s="88">
        <f t="shared" si="3"/>
        <v>0.56433999999999995</v>
      </c>
      <c r="H27" s="89">
        <v>21</v>
      </c>
      <c r="I27" s="90" t="s">
        <v>64</v>
      </c>
      <c r="J27" s="74">
        <f t="shared" si="4"/>
        <v>2.1000000000000003E-3</v>
      </c>
      <c r="K27" s="89">
        <v>13</v>
      </c>
      <c r="L27" s="90" t="s">
        <v>64</v>
      </c>
      <c r="M27" s="74">
        <f t="shared" si="0"/>
        <v>1.2999999999999999E-3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7.3849999999999999E-2</v>
      </c>
      <c r="F28" s="92">
        <v>0.50139999999999996</v>
      </c>
      <c r="G28" s="88">
        <f t="shared" si="3"/>
        <v>0.57524999999999993</v>
      </c>
      <c r="H28" s="89">
        <v>22</v>
      </c>
      <c r="I28" s="90" t="s">
        <v>64</v>
      </c>
      <c r="J28" s="74">
        <f t="shared" si="4"/>
        <v>2.1999999999999997E-3</v>
      </c>
      <c r="K28" s="89">
        <v>14</v>
      </c>
      <c r="L28" s="90" t="s">
        <v>64</v>
      </c>
      <c r="M28" s="74">
        <f t="shared" si="0"/>
        <v>1.4E-3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7.6270000000000004E-2</v>
      </c>
      <c r="F29" s="92">
        <v>0.50919999999999999</v>
      </c>
      <c r="G29" s="88">
        <f t="shared" si="3"/>
        <v>0.58546999999999993</v>
      </c>
      <c r="H29" s="89">
        <v>23</v>
      </c>
      <c r="I29" s="90" t="s">
        <v>64</v>
      </c>
      <c r="J29" s="74">
        <f t="shared" si="4"/>
        <v>2.3E-3</v>
      </c>
      <c r="K29" s="89">
        <v>14</v>
      </c>
      <c r="L29" s="90" t="s">
        <v>64</v>
      </c>
      <c r="M29" s="74">
        <f t="shared" si="0"/>
        <v>1.4E-3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7.8619999999999995E-2</v>
      </c>
      <c r="F30" s="92">
        <v>0.51649999999999996</v>
      </c>
      <c r="G30" s="88">
        <f t="shared" si="3"/>
        <v>0.59511999999999998</v>
      </c>
      <c r="H30" s="89">
        <v>24</v>
      </c>
      <c r="I30" s="90" t="s">
        <v>64</v>
      </c>
      <c r="J30" s="74">
        <f t="shared" si="4"/>
        <v>2.4000000000000002E-3</v>
      </c>
      <c r="K30" s="89">
        <v>15</v>
      </c>
      <c r="L30" s="90" t="s">
        <v>64</v>
      </c>
      <c r="M30" s="74">
        <f t="shared" si="0"/>
        <v>1.5E-3</v>
      </c>
      <c r="N30" s="89">
        <v>11</v>
      </c>
      <c r="O30" s="90" t="s">
        <v>64</v>
      </c>
      <c r="P30" s="74">
        <f t="shared" si="1"/>
        <v>1.0999999999999998E-3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8.09E-2</v>
      </c>
      <c r="F31" s="92">
        <v>0.5232</v>
      </c>
      <c r="G31" s="88">
        <f t="shared" si="3"/>
        <v>0.60409999999999997</v>
      </c>
      <c r="H31" s="89">
        <v>25</v>
      </c>
      <c r="I31" s="90" t="s">
        <v>64</v>
      </c>
      <c r="J31" s="74">
        <f t="shared" si="4"/>
        <v>2.5000000000000001E-3</v>
      </c>
      <c r="K31" s="89">
        <v>16</v>
      </c>
      <c r="L31" s="90" t="s">
        <v>64</v>
      </c>
      <c r="M31" s="74">
        <f t="shared" si="0"/>
        <v>1.6000000000000001E-3</v>
      </c>
      <c r="N31" s="89">
        <v>11</v>
      </c>
      <c r="O31" s="90" t="s">
        <v>64</v>
      </c>
      <c r="P31" s="74">
        <f t="shared" si="1"/>
        <v>1.0999999999999998E-3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8.5269999999999999E-2</v>
      </c>
      <c r="F32" s="92">
        <v>0.5353</v>
      </c>
      <c r="G32" s="88">
        <f t="shared" si="3"/>
        <v>0.62056999999999995</v>
      </c>
      <c r="H32" s="89">
        <v>27</v>
      </c>
      <c r="I32" s="90" t="s">
        <v>64</v>
      </c>
      <c r="J32" s="74">
        <f t="shared" si="4"/>
        <v>2.7000000000000001E-3</v>
      </c>
      <c r="K32" s="89">
        <v>17</v>
      </c>
      <c r="L32" s="90" t="s">
        <v>64</v>
      </c>
      <c r="M32" s="74">
        <f t="shared" si="0"/>
        <v>1.7000000000000001E-3</v>
      </c>
      <c r="N32" s="89">
        <v>12</v>
      </c>
      <c r="O32" s="90" t="s">
        <v>64</v>
      </c>
      <c r="P32" s="74">
        <f t="shared" si="1"/>
        <v>1.2000000000000001E-3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9.0450000000000003E-2</v>
      </c>
      <c r="F33" s="92">
        <v>0.5484</v>
      </c>
      <c r="G33" s="88">
        <f t="shared" si="3"/>
        <v>0.63885000000000003</v>
      </c>
      <c r="H33" s="89">
        <v>30</v>
      </c>
      <c r="I33" s="90" t="s">
        <v>64</v>
      </c>
      <c r="J33" s="74">
        <f t="shared" si="4"/>
        <v>3.0000000000000001E-3</v>
      </c>
      <c r="K33" s="89">
        <v>18</v>
      </c>
      <c r="L33" s="90" t="s">
        <v>64</v>
      </c>
      <c r="M33" s="74">
        <f t="shared" si="0"/>
        <v>1.8E-3</v>
      </c>
      <c r="N33" s="89">
        <v>13</v>
      </c>
      <c r="O33" s="90" t="s">
        <v>64</v>
      </c>
      <c r="P33" s="74">
        <f t="shared" si="1"/>
        <v>1.2999999999999999E-3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9.5339999999999994E-2</v>
      </c>
      <c r="F34" s="92">
        <v>0.55959999999999999</v>
      </c>
      <c r="G34" s="88">
        <f t="shared" si="3"/>
        <v>0.65493999999999997</v>
      </c>
      <c r="H34" s="89">
        <v>32</v>
      </c>
      <c r="I34" s="90" t="s">
        <v>64</v>
      </c>
      <c r="J34" s="74">
        <f t="shared" si="4"/>
        <v>3.2000000000000002E-3</v>
      </c>
      <c r="K34" s="89">
        <v>19</v>
      </c>
      <c r="L34" s="90" t="s">
        <v>64</v>
      </c>
      <c r="M34" s="74">
        <f t="shared" si="0"/>
        <v>1.9E-3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9.9989999999999996E-2</v>
      </c>
      <c r="F35" s="92">
        <v>0.56940000000000002</v>
      </c>
      <c r="G35" s="88">
        <f t="shared" si="3"/>
        <v>0.66939000000000004</v>
      </c>
      <c r="H35" s="89">
        <v>34</v>
      </c>
      <c r="I35" s="90" t="s">
        <v>64</v>
      </c>
      <c r="J35" s="74">
        <f t="shared" si="4"/>
        <v>3.4000000000000002E-3</v>
      </c>
      <c r="K35" s="89">
        <v>20</v>
      </c>
      <c r="L35" s="90" t="s">
        <v>64</v>
      </c>
      <c r="M35" s="74">
        <f t="shared" si="0"/>
        <v>2E-3</v>
      </c>
      <c r="N35" s="89">
        <v>15</v>
      </c>
      <c r="O35" s="90" t="s">
        <v>64</v>
      </c>
      <c r="P35" s="74">
        <f t="shared" si="1"/>
        <v>1.5E-3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0.10440000000000001</v>
      </c>
      <c r="F36" s="92">
        <v>0.57789999999999997</v>
      </c>
      <c r="G36" s="88">
        <f t="shared" si="3"/>
        <v>0.68230000000000002</v>
      </c>
      <c r="H36" s="89">
        <v>36</v>
      </c>
      <c r="I36" s="90" t="s">
        <v>64</v>
      </c>
      <c r="J36" s="74">
        <f t="shared" si="4"/>
        <v>3.5999999999999999E-3</v>
      </c>
      <c r="K36" s="89">
        <v>21</v>
      </c>
      <c r="L36" s="90" t="s">
        <v>64</v>
      </c>
      <c r="M36" s="74">
        <f t="shared" si="0"/>
        <v>2.1000000000000003E-3</v>
      </c>
      <c r="N36" s="89">
        <v>16</v>
      </c>
      <c r="O36" s="90" t="s">
        <v>64</v>
      </c>
      <c r="P36" s="74">
        <f t="shared" si="1"/>
        <v>1.6000000000000001E-3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0.1087</v>
      </c>
      <c r="F37" s="92">
        <v>0.58530000000000004</v>
      </c>
      <c r="G37" s="88">
        <f t="shared" si="3"/>
        <v>0.69400000000000006</v>
      </c>
      <c r="H37" s="89">
        <v>39</v>
      </c>
      <c r="I37" s="90" t="s">
        <v>64</v>
      </c>
      <c r="J37" s="74">
        <f t="shared" si="4"/>
        <v>3.8999999999999998E-3</v>
      </c>
      <c r="K37" s="89">
        <v>22</v>
      </c>
      <c r="L37" s="90" t="s">
        <v>64</v>
      </c>
      <c r="M37" s="74">
        <f t="shared" si="0"/>
        <v>2.1999999999999997E-3</v>
      </c>
      <c r="N37" s="89">
        <v>16</v>
      </c>
      <c r="O37" s="90" t="s">
        <v>64</v>
      </c>
      <c r="P37" s="74">
        <f t="shared" si="1"/>
        <v>1.6000000000000001E-3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0.1128</v>
      </c>
      <c r="F38" s="92">
        <v>0.59189999999999998</v>
      </c>
      <c r="G38" s="88">
        <f t="shared" si="3"/>
        <v>0.70469999999999999</v>
      </c>
      <c r="H38" s="89">
        <v>41</v>
      </c>
      <c r="I38" s="90" t="s">
        <v>64</v>
      </c>
      <c r="J38" s="74">
        <f t="shared" si="4"/>
        <v>4.1000000000000003E-3</v>
      </c>
      <c r="K38" s="89">
        <v>23</v>
      </c>
      <c r="L38" s="90" t="s">
        <v>64</v>
      </c>
      <c r="M38" s="74">
        <f t="shared" si="0"/>
        <v>2.3E-3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0.1168</v>
      </c>
      <c r="F39" s="92">
        <v>0.59770000000000001</v>
      </c>
      <c r="G39" s="88">
        <f t="shared" si="3"/>
        <v>0.71450000000000002</v>
      </c>
      <c r="H39" s="89">
        <v>43</v>
      </c>
      <c r="I39" s="90" t="s">
        <v>64</v>
      </c>
      <c r="J39" s="74">
        <f t="shared" si="4"/>
        <v>4.3E-3</v>
      </c>
      <c r="K39" s="89">
        <v>25</v>
      </c>
      <c r="L39" s="90" t="s">
        <v>64</v>
      </c>
      <c r="M39" s="74">
        <f t="shared" si="0"/>
        <v>2.5000000000000001E-3</v>
      </c>
      <c r="N39" s="89">
        <v>18</v>
      </c>
      <c r="O39" s="90" t="s">
        <v>64</v>
      </c>
      <c r="P39" s="74">
        <f t="shared" si="1"/>
        <v>1.8E-3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0.1206</v>
      </c>
      <c r="F40" s="92">
        <v>0.60289999999999999</v>
      </c>
      <c r="G40" s="88">
        <f t="shared" si="3"/>
        <v>0.72350000000000003</v>
      </c>
      <c r="H40" s="89">
        <v>45</v>
      </c>
      <c r="I40" s="90" t="s">
        <v>64</v>
      </c>
      <c r="J40" s="74">
        <f t="shared" si="4"/>
        <v>4.4999999999999997E-3</v>
      </c>
      <c r="K40" s="89">
        <v>26</v>
      </c>
      <c r="L40" s="90" t="s">
        <v>64</v>
      </c>
      <c r="M40" s="74">
        <f t="shared" si="0"/>
        <v>2.5999999999999999E-3</v>
      </c>
      <c r="N40" s="89">
        <v>19</v>
      </c>
      <c r="O40" s="90" t="s">
        <v>64</v>
      </c>
      <c r="P40" s="74">
        <f t="shared" si="1"/>
        <v>1.9E-3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0.12790000000000001</v>
      </c>
      <c r="F41" s="92">
        <v>0.61160000000000003</v>
      </c>
      <c r="G41" s="88">
        <f t="shared" si="3"/>
        <v>0.73950000000000005</v>
      </c>
      <c r="H41" s="89">
        <v>49</v>
      </c>
      <c r="I41" s="90" t="s">
        <v>64</v>
      </c>
      <c r="J41" s="74">
        <f t="shared" si="4"/>
        <v>4.8999999999999998E-3</v>
      </c>
      <c r="K41" s="89">
        <v>28</v>
      </c>
      <c r="L41" s="90" t="s">
        <v>64</v>
      </c>
      <c r="M41" s="74">
        <f t="shared" si="0"/>
        <v>2.8E-3</v>
      </c>
      <c r="N41" s="89">
        <v>20</v>
      </c>
      <c r="O41" s="90" t="s">
        <v>64</v>
      </c>
      <c r="P41" s="74">
        <f t="shared" si="1"/>
        <v>2E-3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0.1348</v>
      </c>
      <c r="F42" s="92">
        <v>0.61850000000000005</v>
      </c>
      <c r="G42" s="88">
        <f t="shared" si="3"/>
        <v>0.75330000000000008</v>
      </c>
      <c r="H42" s="89">
        <v>54</v>
      </c>
      <c r="I42" s="90" t="s">
        <v>64</v>
      </c>
      <c r="J42" s="74">
        <f t="shared" si="4"/>
        <v>5.4000000000000003E-3</v>
      </c>
      <c r="K42" s="89">
        <v>30</v>
      </c>
      <c r="L42" s="90" t="s">
        <v>64</v>
      </c>
      <c r="M42" s="74">
        <f t="shared" si="0"/>
        <v>3.0000000000000001E-3</v>
      </c>
      <c r="N42" s="89">
        <v>22</v>
      </c>
      <c r="O42" s="90" t="s">
        <v>64</v>
      </c>
      <c r="P42" s="74">
        <f t="shared" si="1"/>
        <v>2.1999999999999997E-3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0.1414</v>
      </c>
      <c r="F43" s="92">
        <v>0.624</v>
      </c>
      <c r="G43" s="88">
        <f t="shared" si="3"/>
        <v>0.76539999999999997</v>
      </c>
      <c r="H43" s="89">
        <v>58</v>
      </c>
      <c r="I43" s="90" t="s">
        <v>64</v>
      </c>
      <c r="J43" s="74">
        <f t="shared" si="4"/>
        <v>5.8000000000000005E-3</v>
      </c>
      <c r="K43" s="89">
        <v>32</v>
      </c>
      <c r="L43" s="90" t="s">
        <v>64</v>
      </c>
      <c r="M43" s="74">
        <f t="shared" si="0"/>
        <v>3.2000000000000002E-3</v>
      </c>
      <c r="N43" s="89">
        <v>23</v>
      </c>
      <c r="O43" s="90" t="s">
        <v>64</v>
      </c>
      <c r="P43" s="74">
        <f t="shared" si="1"/>
        <v>2.3E-3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0.1477</v>
      </c>
      <c r="F44" s="92">
        <v>0.62829999999999997</v>
      </c>
      <c r="G44" s="88">
        <f t="shared" si="3"/>
        <v>0.77600000000000002</v>
      </c>
      <c r="H44" s="89">
        <v>62</v>
      </c>
      <c r="I44" s="90" t="s">
        <v>64</v>
      </c>
      <c r="J44" s="74">
        <f t="shared" si="4"/>
        <v>6.1999999999999998E-3</v>
      </c>
      <c r="K44" s="89">
        <v>34</v>
      </c>
      <c r="L44" s="90" t="s">
        <v>64</v>
      </c>
      <c r="M44" s="74">
        <f t="shared" si="0"/>
        <v>3.4000000000000002E-3</v>
      </c>
      <c r="N44" s="89">
        <v>25</v>
      </c>
      <c r="O44" s="90" t="s">
        <v>64</v>
      </c>
      <c r="P44" s="74">
        <f t="shared" si="1"/>
        <v>2.5000000000000001E-3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0.1537</v>
      </c>
      <c r="F45" s="92">
        <v>0.63170000000000004</v>
      </c>
      <c r="G45" s="88">
        <f t="shared" si="3"/>
        <v>0.7854000000000001</v>
      </c>
      <c r="H45" s="89">
        <v>66</v>
      </c>
      <c r="I45" s="90" t="s">
        <v>64</v>
      </c>
      <c r="J45" s="74">
        <f t="shared" si="4"/>
        <v>6.6E-3</v>
      </c>
      <c r="K45" s="89">
        <v>36</v>
      </c>
      <c r="L45" s="90" t="s">
        <v>64</v>
      </c>
      <c r="M45" s="74">
        <f t="shared" si="0"/>
        <v>3.5999999999999999E-3</v>
      </c>
      <c r="N45" s="89">
        <v>26</v>
      </c>
      <c r="O45" s="90" t="s">
        <v>64</v>
      </c>
      <c r="P45" s="74">
        <f t="shared" si="1"/>
        <v>2.5999999999999999E-3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0.1595</v>
      </c>
      <c r="F46" s="92">
        <v>0.63439999999999996</v>
      </c>
      <c r="G46" s="88">
        <f t="shared" si="3"/>
        <v>0.79389999999999994</v>
      </c>
      <c r="H46" s="89">
        <v>70</v>
      </c>
      <c r="I46" s="90" t="s">
        <v>64</v>
      </c>
      <c r="J46" s="74">
        <f t="shared" si="4"/>
        <v>7.000000000000001E-3</v>
      </c>
      <c r="K46" s="89">
        <v>38</v>
      </c>
      <c r="L46" s="90" t="s">
        <v>64</v>
      </c>
      <c r="M46" s="74">
        <f t="shared" si="0"/>
        <v>3.8E-3</v>
      </c>
      <c r="N46" s="89">
        <v>28</v>
      </c>
      <c r="O46" s="90" t="s">
        <v>64</v>
      </c>
      <c r="P46" s="74">
        <f t="shared" si="1"/>
        <v>2.8E-3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0.17050000000000001</v>
      </c>
      <c r="F47" s="92">
        <v>0.63780000000000003</v>
      </c>
      <c r="G47" s="88">
        <f t="shared" si="3"/>
        <v>0.80830000000000002</v>
      </c>
      <c r="H47" s="89">
        <v>78</v>
      </c>
      <c r="I47" s="90" t="s">
        <v>64</v>
      </c>
      <c r="J47" s="74">
        <f t="shared" si="4"/>
        <v>7.7999999999999996E-3</v>
      </c>
      <c r="K47" s="89">
        <v>41</v>
      </c>
      <c r="L47" s="90" t="s">
        <v>64</v>
      </c>
      <c r="M47" s="74">
        <f t="shared" si="0"/>
        <v>4.1000000000000003E-3</v>
      </c>
      <c r="N47" s="89">
        <v>30</v>
      </c>
      <c r="O47" s="90" t="s">
        <v>64</v>
      </c>
      <c r="P47" s="74">
        <f t="shared" si="1"/>
        <v>3.0000000000000001E-3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0.18090000000000001</v>
      </c>
      <c r="F48" s="92">
        <v>0.63939999999999997</v>
      </c>
      <c r="G48" s="88">
        <f t="shared" si="3"/>
        <v>0.82030000000000003</v>
      </c>
      <c r="H48" s="89">
        <v>86</v>
      </c>
      <c r="I48" s="90" t="s">
        <v>64</v>
      </c>
      <c r="J48" s="74">
        <f t="shared" si="4"/>
        <v>8.6E-3</v>
      </c>
      <c r="K48" s="89">
        <v>45</v>
      </c>
      <c r="L48" s="90" t="s">
        <v>64</v>
      </c>
      <c r="M48" s="74">
        <f t="shared" si="0"/>
        <v>4.4999999999999997E-3</v>
      </c>
      <c r="N48" s="89">
        <v>33</v>
      </c>
      <c r="O48" s="90" t="s">
        <v>64</v>
      </c>
      <c r="P48" s="74">
        <f t="shared" si="1"/>
        <v>3.3E-3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0.19070000000000001</v>
      </c>
      <c r="F49" s="92">
        <v>0.63959999999999995</v>
      </c>
      <c r="G49" s="88">
        <f t="shared" si="3"/>
        <v>0.83029999999999993</v>
      </c>
      <c r="H49" s="89">
        <v>94</v>
      </c>
      <c r="I49" s="90" t="s">
        <v>64</v>
      </c>
      <c r="J49" s="74">
        <f t="shared" si="4"/>
        <v>9.4000000000000004E-3</v>
      </c>
      <c r="K49" s="89">
        <v>49</v>
      </c>
      <c r="L49" s="90" t="s">
        <v>64</v>
      </c>
      <c r="M49" s="74">
        <f t="shared" si="0"/>
        <v>4.8999999999999998E-3</v>
      </c>
      <c r="N49" s="89">
        <v>36</v>
      </c>
      <c r="O49" s="90" t="s">
        <v>64</v>
      </c>
      <c r="P49" s="74">
        <f t="shared" si="1"/>
        <v>3.5999999999999999E-3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0.2</v>
      </c>
      <c r="F50" s="92">
        <v>0.63880000000000003</v>
      </c>
      <c r="G50" s="88">
        <f t="shared" si="3"/>
        <v>0.83879999999999999</v>
      </c>
      <c r="H50" s="89">
        <v>102</v>
      </c>
      <c r="I50" s="90" t="s">
        <v>64</v>
      </c>
      <c r="J50" s="74">
        <f t="shared" si="4"/>
        <v>1.0199999999999999E-2</v>
      </c>
      <c r="K50" s="89">
        <v>52</v>
      </c>
      <c r="L50" s="90" t="s">
        <v>64</v>
      </c>
      <c r="M50" s="74">
        <f t="shared" si="0"/>
        <v>5.1999999999999998E-3</v>
      </c>
      <c r="N50" s="89">
        <v>38</v>
      </c>
      <c r="O50" s="90" t="s">
        <v>64</v>
      </c>
      <c r="P50" s="74">
        <f t="shared" si="1"/>
        <v>3.8E-3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0.2089</v>
      </c>
      <c r="F51" s="92">
        <v>0.6371</v>
      </c>
      <c r="G51" s="88">
        <f t="shared" si="3"/>
        <v>0.84599999999999997</v>
      </c>
      <c r="H51" s="89">
        <v>110</v>
      </c>
      <c r="I51" s="90" t="s">
        <v>64</v>
      </c>
      <c r="J51" s="74">
        <f t="shared" si="4"/>
        <v>1.0999999999999999E-2</v>
      </c>
      <c r="K51" s="89">
        <v>56</v>
      </c>
      <c r="L51" s="90" t="s">
        <v>64</v>
      </c>
      <c r="M51" s="74">
        <f t="shared" si="0"/>
        <v>5.5999999999999999E-3</v>
      </c>
      <c r="N51" s="89">
        <v>41</v>
      </c>
      <c r="O51" s="90" t="s">
        <v>64</v>
      </c>
      <c r="P51" s="74">
        <f t="shared" si="1"/>
        <v>4.1000000000000003E-3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0.21740000000000001</v>
      </c>
      <c r="F52" s="92">
        <v>0.63490000000000002</v>
      </c>
      <c r="G52" s="88">
        <f t="shared" si="3"/>
        <v>0.85230000000000006</v>
      </c>
      <c r="H52" s="89">
        <v>118</v>
      </c>
      <c r="I52" s="90" t="s">
        <v>64</v>
      </c>
      <c r="J52" s="74">
        <f t="shared" si="4"/>
        <v>1.18E-2</v>
      </c>
      <c r="K52" s="89">
        <v>59</v>
      </c>
      <c r="L52" s="90" t="s">
        <v>64</v>
      </c>
      <c r="M52" s="74">
        <f t="shared" si="0"/>
        <v>5.8999999999999999E-3</v>
      </c>
      <c r="N52" s="89">
        <v>43</v>
      </c>
      <c r="O52" s="90" t="s">
        <v>64</v>
      </c>
      <c r="P52" s="74">
        <f t="shared" si="1"/>
        <v>4.3E-3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0.22559999999999999</v>
      </c>
      <c r="F53" s="92">
        <v>0.63219999999999998</v>
      </c>
      <c r="G53" s="88">
        <f t="shared" si="3"/>
        <v>0.85780000000000001</v>
      </c>
      <c r="H53" s="89">
        <v>126</v>
      </c>
      <c r="I53" s="90" t="s">
        <v>64</v>
      </c>
      <c r="J53" s="74">
        <f t="shared" si="4"/>
        <v>1.26E-2</v>
      </c>
      <c r="K53" s="89">
        <v>63</v>
      </c>
      <c r="L53" s="90" t="s">
        <v>64</v>
      </c>
      <c r="M53" s="74">
        <f t="shared" si="0"/>
        <v>6.3E-3</v>
      </c>
      <c r="N53" s="89">
        <v>46</v>
      </c>
      <c r="O53" s="90" t="s">
        <v>64</v>
      </c>
      <c r="P53" s="74">
        <f t="shared" si="1"/>
        <v>4.5999999999999999E-3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0.23350000000000001</v>
      </c>
      <c r="F54" s="92">
        <v>0.62909999999999999</v>
      </c>
      <c r="G54" s="88">
        <f t="shared" si="3"/>
        <v>0.86260000000000003</v>
      </c>
      <c r="H54" s="89">
        <v>134</v>
      </c>
      <c r="I54" s="90" t="s">
        <v>64</v>
      </c>
      <c r="J54" s="74">
        <f t="shared" si="4"/>
        <v>1.34E-2</v>
      </c>
      <c r="K54" s="89">
        <v>66</v>
      </c>
      <c r="L54" s="90" t="s">
        <v>64</v>
      </c>
      <c r="M54" s="74">
        <f t="shared" si="0"/>
        <v>6.6E-3</v>
      </c>
      <c r="N54" s="89">
        <v>48</v>
      </c>
      <c r="O54" s="90" t="s">
        <v>64</v>
      </c>
      <c r="P54" s="74">
        <f t="shared" si="1"/>
        <v>4.8000000000000004E-3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0.2412</v>
      </c>
      <c r="F55" s="92">
        <v>0.62570000000000003</v>
      </c>
      <c r="G55" s="88">
        <f t="shared" si="3"/>
        <v>0.8669</v>
      </c>
      <c r="H55" s="89">
        <v>142</v>
      </c>
      <c r="I55" s="90" t="s">
        <v>64</v>
      </c>
      <c r="J55" s="74">
        <f t="shared" si="4"/>
        <v>1.4199999999999999E-2</v>
      </c>
      <c r="K55" s="89">
        <v>69</v>
      </c>
      <c r="L55" s="90" t="s">
        <v>64</v>
      </c>
      <c r="M55" s="74">
        <f t="shared" si="0"/>
        <v>6.9000000000000008E-3</v>
      </c>
      <c r="N55" s="89">
        <v>50</v>
      </c>
      <c r="O55" s="90" t="s">
        <v>64</v>
      </c>
      <c r="P55" s="74">
        <f t="shared" si="1"/>
        <v>5.0000000000000001E-3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0.24859999999999999</v>
      </c>
      <c r="F56" s="92">
        <v>0.62219999999999998</v>
      </c>
      <c r="G56" s="88">
        <f t="shared" si="3"/>
        <v>0.87080000000000002</v>
      </c>
      <c r="H56" s="89">
        <v>150</v>
      </c>
      <c r="I56" s="90" t="s">
        <v>64</v>
      </c>
      <c r="J56" s="74">
        <f t="shared" si="4"/>
        <v>1.4999999999999999E-2</v>
      </c>
      <c r="K56" s="89">
        <v>73</v>
      </c>
      <c r="L56" s="90" t="s">
        <v>64</v>
      </c>
      <c r="M56" s="74">
        <f t="shared" si="0"/>
        <v>7.2999999999999992E-3</v>
      </c>
      <c r="N56" s="89">
        <v>53</v>
      </c>
      <c r="O56" s="90" t="s">
        <v>64</v>
      </c>
      <c r="P56" s="74">
        <f t="shared" si="1"/>
        <v>5.3E-3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0.25580000000000003</v>
      </c>
      <c r="F57" s="92">
        <v>0.61839999999999995</v>
      </c>
      <c r="G57" s="88">
        <f t="shared" si="3"/>
        <v>0.87419999999999998</v>
      </c>
      <c r="H57" s="89">
        <v>157</v>
      </c>
      <c r="I57" s="90" t="s">
        <v>64</v>
      </c>
      <c r="J57" s="74">
        <f t="shared" si="4"/>
        <v>1.5699999999999999E-2</v>
      </c>
      <c r="K57" s="89">
        <v>76</v>
      </c>
      <c r="L57" s="90" t="s">
        <v>64</v>
      </c>
      <c r="M57" s="74">
        <f t="shared" si="0"/>
        <v>7.6E-3</v>
      </c>
      <c r="N57" s="89">
        <v>55</v>
      </c>
      <c r="O57" s="90" t="s">
        <v>64</v>
      </c>
      <c r="P57" s="74">
        <f t="shared" si="1"/>
        <v>5.4999999999999997E-3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0.2697</v>
      </c>
      <c r="F58" s="92">
        <v>0.61060000000000003</v>
      </c>
      <c r="G58" s="88">
        <f t="shared" si="3"/>
        <v>0.88030000000000008</v>
      </c>
      <c r="H58" s="89">
        <v>173</v>
      </c>
      <c r="I58" s="90" t="s">
        <v>64</v>
      </c>
      <c r="J58" s="74">
        <f t="shared" si="4"/>
        <v>1.7299999999999999E-2</v>
      </c>
      <c r="K58" s="89">
        <v>83</v>
      </c>
      <c r="L58" s="90" t="s">
        <v>64</v>
      </c>
      <c r="M58" s="74">
        <f t="shared" si="0"/>
        <v>8.3000000000000001E-3</v>
      </c>
      <c r="N58" s="89">
        <v>60</v>
      </c>
      <c r="O58" s="90" t="s">
        <v>64</v>
      </c>
      <c r="P58" s="74">
        <f t="shared" si="1"/>
        <v>6.0000000000000001E-3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0.28599999999999998</v>
      </c>
      <c r="F59" s="92">
        <v>0.60040000000000004</v>
      </c>
      <c r="G59" s="88">
        <f t="shared" si="3"/>
        <v>0.88640000000000008</v>
      </c>
      <c r="H59" s="89">
        <v>193</v>
      </c>
      <c r="I59" s="90" t="s">
        <v>64</v>
      </c>
      <c r="J59" s="74">
        <f t="shared" si="4"/>
        <v>1.9300000000000001E-2</v>
      </c>
      <c r="K59" s="89">
        <v>91</v>
      </c>
      <c r="L59" s="90" t="s">
        <v>64</v>
      </c>
      <c r="M59" s="74">
        <f t="shared" si="0"/>
        <v>9.1000000000000004E-3</v>
      </c>
      <c r="N59" s="89">
        <v>66</v>
      </c>
      <c r="O59" s="90" t="s">
        <v>64</v>
      </c>
      <c r="P59" s="74">
        <f t="shared" si="1"/>
        <v>6.6E-3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0.30149999999999999</v>
      </c>
      <c r="F60" s="92">
        <v>0.59009999999999996</v>
      </c>
      <c r="G60" s="88">
        <f t="shared" si="3"/>
        <v>0.89159999999999995</v>
      </c>
      <c r="H60" s="89">
        <v>213</v>
      </c>
      <c r="I60" s="90" t="s">
        <v>64</v>
      </c>
      <c r="J60" s="74">
        <f t="shared" si="4"/>
        <v>2.1299999999999999E-2</v>
      </c>
      <c r="K60" s="89">
        <v>98</v>
      </c>
      <c r="L60" s="90" t="s">
        <v>64</v>
      </c>
      <c r="M60" s="74">
        <f t="shared" si="0"/>
        <v>9.7999999999999997E-3</v>
      </c>
      <c r="N60" s="89">
        <v>72</v>
      </c>
      <c r="O60" s="90" t="s">
        <v>64</v>
      </c>
      <c r="P60" s="74">
        <f t="shared" si="1"/>
        <v>7.1999999999999998E-3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0.31619999999999998</v>
      </c>
      <c r="F61" s="92">
        <v>0.57979999999999998</v>
      </c>
      <c r="G61" s="88">
        <f t="shared" si="3"/>
        <v>0.89599999999999991</v>
      </c>
      <c r="H61" s="89">
        <v>233</v>
      </c>
      <c r="I61" s="90" t="s">
        <v>64</v>
      </c>
      <c r="J61" s="74">
        <f t="shared" si="4"/>
        <v>2.3300000000000001E-2</v>
      </c>
      <c r="K61" s="89">
        <v>106</v>
      </c>
      <c r="L61" s="90" t="s">
        <v>64</v>
      </c>
      <c r="M61" s="74">
        <f t="shared" si="0"/>
        <v>1.06E-2</v>
      </c>
      <c r="N61" s="89">
        <v>77</v>
      </c>
      <c r="O61" s="90" t="s">
        <v>64</v>
      </c>
      <c r="P61" s="74">
        <f t="shared" si="1"/>
        <v>7.7000000000000002E-3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0.33029999999999998</v>
      </c>
      <c r="F62" s="92">
        <v>0.56969999999999998</v>
      </c>
      <c r="G62" s="88">
        <f t="shared" si="3"/>
        <v>0.89999999999999991</v>
      </c>
      <c r="H62" s="89">
        <v>253</v>
      </c>
      <c r="I62" s="90" t="s">
        <v>64</v>
      </c>
      <c r="J62" s="74">
        <f t="shared" si="4"/>
        <v>2.53E-2</v>
      </c>
      <c r="K62" s="89">
        <v>114</v>
      </c>
      <c r="L62" s="90" t="s">
        <v>64</v>
      </c>
      <c r="M62" s="74">
        <f t="shared" si="0"/>
        <v>1.14E-2</v>
      </c>
      <c r="N62" s="89">
        <v>83</v>
      </c>
      <c r="O62" s="90" t="s">
        <v>64</v>
      </c>
      <c r="P62" s="74">
        <f t="shared" si="1"/>
        <v>8.3000000000000001E-3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0.34379999999999999</v>
      </c>
      <c r="F63" s="92">
        <v>0.55979999999999996</v>
      </c>
      <c r="G63" s="88">
        <f t="shared" si="3"/>
        <v>0.90359999999999996</v>
      </c>
      <c r="H63" s="89">
        <v>273</v>
      </c>
      <c r="I63" s="90" t="s">
        <v>64</v>
      </c>
      <c r="J63" s="74">
        <f t="shared" si="4"/>
        <v>2.7300000000000001E-2</v>
      </c>
      <c r="K63" s="89">
        <v>121</v>
      </c>
      <c r="L63" s="90" t="s">
        <v>64</v>
      </c>
      <c r="M63" s="74">
        <f t="shared" si="0"/>
        <v>1.21E-2</v>
      </c>
      <c r="N63" s="89">
        <v>88</v>
      </c>
      <c r="O63" s="90" t="s">
        <v>64</v>
      </c>
      <c r="P63" s="74">
        <f t="shared" si="1"/>
        <v>8.7999999999999988E-3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0.35670000000000002</v>
      </c>
      <c r="F64" s="92">
        <v>0.55010000000000003</v>
      </c>
      <c r="G64" s="88">
        <f t="shared" si="3"/>
        <v>0.90680000000000005</v>
      </c>
      <c r="H64" s="89">
        <v>294</v>
      </c>
      <c r="I64" s="90" t="s">
        <v>64</v>
      </c>
      <c r="J64" s="74">
        <f t="shared" si="4"/>
        <v>2.9399999999999999E-2</v>
      </c>
      <c r="K64" s="89">
        <v>129</v>
      </c>
      <c r="L64" s="90" t="s">
        <v>64</v>
      </c>
      <c r="M64" s="74">
        <f t="shared" si="0"/>
        <v>1.29E-2</v>
      </c>
      <c r="N64" s="89">
        <v>94</v>
      </c>
      <c r="O64" s="90" t="s">
        <v>64</v>
      </c>
      <c r="P64" s="74">
        <f t="shared" si="1"/>
        <v>9.4000000000000004E-3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0.36930000000000002</v>
      </c>
      <c r="F65" s="92">
        <v>0.54069999999999996</v>
      </c>
      <c r="G65" s="88">
        <f t="shared" si="3"/>
        <v>0.90999999999999992</v>
      </c>
      <c r="H65" s="89">
        <v>314</v>
      </c>
      <c r="I65" s="90" t="s">
        <v>64</v>
      </c>
      <c r="J65" s="74">
        <f t="shared" si="4"/>
        <v>3.1399999999999997E-2</v>
      </c>
      <c r="K65" s="89">
        <v>136</v>
      </c>
      <c r="L65" s="90" t="s">
        <v>64</v>
      </c>
      <c r="M65" s="74">
        <f t="shared" si="0"/>
        <v>1.3600000000000001E-2</v>
      </c>
      <c r="N65" s="89">
        <v>99</v>
      </c>
      <c r="O65" s="90" t="s">
        <v>64</v>
      </c>
      <c r="P65" s="74">
        <f t="shared" si="1"/>
        <v>9.9000000000000008E-3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0.38140000000000002</v>
      </c>
      <c r="F66" s="92">
        <v>0.53169999999999995</v>
      </c>
      <c r="G66" s="88">
        <f t="shared" si="3"/>
        <v>0.91310000000000002</v>
      </c>
      <c r="H66" s="89">
        <v>334</v>
      </c>
      <c r="I66" s="90" t="s">
        <v>64</v>
      </c>
      <c r="J66" s="74">
        <f t="shared" si="4"/>
        <v>3.3399999999999999E-2</v>
      </c>
      <c r="K66" s="89">
        <v>143</v>
      </c>
      <c r="L66" s="90" t="s">
        <v>64</v>
      </c>
      <c r="M66" s="74">
        <f t="shared" si="0"/>
        <v>1.4299999999999998E-2</v>
      </c>
      <c r="N66" s="89">
        <v>105</v>
      </c>
      <c r="O66" s="90" t="s">
        <v>64</v>
      </c>
      <c r="P66" s="74">
        <f t="shared" si="1"/>
        <v>1.0499999999999999E-2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0.40450000000000003</v>
      </c>
      <c r="F67" s="92">
        <v>0.51439999999999997</v>
      </c>
      <c r="G67" s="88">
        <f t="shared" si="3"/>
        <v>0.91890000000000005</v>
      </c>
      <c r="H67" s="89">
        <v>375</v>
      </c>
      <c r="I67" s="90" t="s">
        <v>64</v>
      </c>
      <c r="J67" s="74">
        <f t="shared" si="4"/>
        <v>3.7499999999999999E-2</v>
      </c>
      <c r="K67" s="89">
        <v>157</v>
      </c>
      <c r="L67" s="90" t="s">
        <v>64</v>
      </c>
      <c r="M67" s="74">
        <f t="shared" si="0"/>
        <v>1.5699999999999999E-2</v>
      </c>
      <c r="N67" s="89">
        <v>116</v>
      </c>
      <c r="O67" s="90" t="s">
        <v>64</v>
      </c>
      <c r="P67" s="74">
        <f t="shared" si="1"/>
        <v>1.1600000000000001E-2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0.4264</v>
      </c>
      <c r="F68" s="92">
        <v>0.49819999999999998</v>
      </c>
      <c r="G68" s="88">
        <f t="shared" si="3"/>
        <v>0.92459999999999998</v>
      </c>
      <c r="H68" s="89">
        <v>416</v>
      </c>
      <c r="I68" s="90" t="s">
        <v>64</v>
      </c>
      <c r="J68" s="74">
        <f t="shared" si="4"/>
        <v>4.1599999999999998E-2</v>
      </c>
      <c r="K68" s="89">
        <v>171</v>
      </c>
      <c r="L68" s="90" t="s">
        <v>64</v>
      </c>
      <c r="M68" s="74">
        <f t="shared" si="0"/>
        <v>1.7100000000000001E-2</v>
      </c>
      <c r="N68" s="89">
        <v>126</v>
      </c>
      <c r="O68" s="90" t="s">
        <v>64</v>
      </c>
      <c r="P68" s="74">
        <f t="shared" si="1"/>
        <v>1.26E-2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0.44719999999999999</v>
      </c>
      <c r="F69" s="92">
        <v>0.48309999999999997</v>
      </c>
      <c r="G69" s="88">
        <f t="shared" si="3"/>
        <v>0.9302999999999999</v>
      </c>
      <c r="H69" s="89">
        <v>457</v>
      </c>
      <c r="I69" s="90" t="s">
        <v>64</v>
      </c>
      <c r="J69" s="74">
        <f t="shared" si="4"/>
        <v>4.5700000000000005E-2</v>
      </c>
      <c r="K69" s="89">
        <v>184</v>
      </c>
      <c r="L69" s="90" t="s">
        <v>64</v>
      </c>
      <c r="M69" s="74">
        <f t="shared" si="0"/>
        <v>1.84E-2</v>
      </c>
      <c r="N69" s="89">
        <v>137</v>
      </c>
      <c r="O69" s="90" t="s">
        <v>64</v>
      </c>
      <c r="P69" s="74">
        <f t="shared" si="1"/>
        <v>1.37E-2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0.46710000000000002</v>
      </c>
      <c r="F70" s="92">
        <v>0.46899999999999997</v>
      </c>
      <c r="G70" s="88">
        <f t="shared" si="3"/>
        <v>0.93609999999999993</v>
      </c>
      <c r="H70" s="89">
        <v>498</v>
      </c>
      <c r="I70" s="90" t="s">
        <v>64</v>
      </c>
      <c r="J70" s="74">
        <f t="shared" si="4"/>
        <v>4.9799999999999997E-2</v>
      </c>
      <c r="K70" s="89">
        <v>197</v>
      </c>
      <c r="L70" s="90" t="s">
        <v>64</v>
      </c>
      <c r="M70" s="74">
        <f t="shared" si="0"/>
        <v>1.9700000000000002E-2</v>
      </c>
      <c r="N70" s="89">
        <v>147</v>
      </c>
      <c r="O70" s="90" t="s">
        <v>64</v>
      </c>
      <c r="P70" s="74">
        <f t="shared" si="1"/>
        <v>1.47E-2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0.48620000000000002</v>
      </c>
      <c r="F71" s="92">
        <v>0.45579999999999998</v>
      </c>
      <c r="G71" s="88">
        <f t="shared" si="3"/>
        <v>0.94199999999999995</v>
      </c>
      <c r="H71" s="89">
        <v>539</v>
      </c>
      <c r="I71" s="90" t="s">
        <v>64</v>
      </c>
      <c r="J71" s="74">
        <f t="shared" si="4"/>
        <v>5.3900000000000003E-2</v>
      </c>
      <c r="K71" s="89">
        <v>209</v>
      </c>
      <c r="L71" s="90" t="s">
        <v>64</v>
      </c>
      <c r="M71" s="74">
        <f t="shared" si="0"/>
        <v>2.0899999999999998E-2</v>
      </c>
      <c r="N71" s="89">
        <v>158</v>
      </c>
      <c r="O71" s="90" t="s">
        <v>64</v>
      </c>
      <c r="P71" s="74">
        <f t="shared" si="1"/>
        <v>1.5800000000000002E-2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0.50449999999999995</v>
      </c>
      <c r="F72" s="92">
        <v>0.44350000000000001</v>
      </c>
      <c r="G72" s="88">
        <f t="shared" si="3"/>
        <v>0.94799999999999995</v>
      </c>
      <c r="H72" s="89">
        <v>580</v>
      </c>
      <c r="I72" s="90" t="s">
        <v>64</v>
      </c>
      <c r="J72" s="74">
        <f t="shared" si="4"/>
        <v>5.7999999999999996E-2</v>
      </c>
      <c r="K72" s="89">
        <v>221</v>
      </c>
      <c r="L72" s="90" t="s">
        <v>64</v>
      </c>
      <c r="M72" s="74">
        <f t="shared" si="0"/>
        <v>2.2100000000000002E-2</v>
      </c>
      <c r="N72" s="89">
        <v>168</v>
      </c>
      <c r="O72" s="90" t="s">
        <v>64</v>
      </c>
      <c r="P72" s="74">
        <f t="shared" si="1"/>
        <v>1.6800000000000002E-2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0.53939999999999999</v>
      </c>
      <c r="F73" s="92">
        <v>0.42099999999999999</v>
      </c>
      <c r="G73" s="88">
        <f t="shared" si="3"/>
        <v>0.96039999999999992</v>
      </c>
      <c r="H73" s="89">
        <v>662</v>
      </c>
      <c r="I73" s="90" t="s">
        <v>64</v>
      </c>
      <c r="J73" s="74">
        <f t="shared" si="4"/>
        <v>6.6200000000000009E-2</v>
      </c>
      <c r="K73" s="89">
        <v>245</v>
      </c>
      <c r="L73" s="90" t="s">
        <v>64</v>
      </c>
      <c r="M73" s="74">
        <f t="shared" si="0"/>
        <v>2.4500000000000001E-2</v>
      </c>
      <c r="N73" s="89">
        <v>188</v>
      </c>
      <c r="O73" s="90" t="s">
        <v>64</v>
      </c>
      <c r="P73" s="74">
        <f t="shared" si="1"/>
        <v>1.8800000000000001E-2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0.57210000000000005</v>
      </c>
      <c r="F74" s="92">
        <v>0.40100000000000002</v>
      </c>
      <c r="G74" s="88">
        <f t="shared" si="3"/>
        <v>0.97310000000000008</v>
      </c>
      <c r="H74" s="89">
        <v>745</v>
      </c>
      <c r="I74" s="90" t="s">
        <v>64</v>
      </c>
      <c r="J74" s="74">
        <f t="shared" si="4"/>
        <v>7.4499999999999997E-2</v>
      </c>
      <c r="K74" s="89">
        <v>267</v>
      </c>
      <c r="L74" s="90" t="s">
        <v>64</v>
      </c>
      <c r="M74" s="74">
        <f t="shared" si="0"/>
        <v>2.6700000000000002E-2</v>
      </c>
      <c r="N74" s="89">
        <v>208</v>
      </c>
      <c r="O74" s="90" t="s">
        <v>64</v>
      </c>
      <c r="P74" s="74">
        <f t="shared" si="1"/>
        <v>2.0799999999999999E-2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0.60299999999999998</v>
      </c>
      <c r="F75" s="92">
        <v>0.3831</v>
      </c>
      <c r="G75" s="88">
        <f t="shared" si="3"/>
        <v>0.98609999999999998</v>
      </c>
      <c r="H75" s="89">
        <v>826</v>
      </c>
      <c r="I75" s="90" t="s">
        <v>64</v>
      </c>
      <c r="J75" s="74">
        <f t="shared" si="4"/>
        <v>8.2599999999999993E-2</v>
      </c>
      <c r="K75" s="89">
        <v>288</v>
      </c>
      <c r="L75" s="90" t="s">
        <v>64</v>
      </c>
      <c r="M75" s="74">
        <f t="shared" si="0"/>
        <v>2.8799999999999999E-2</v>
      </c>
      <c r="N75" s="89">
        <v>227</v>
      </c>
      <c r="O75" s="90" t="s">
        <v>64</v>
      </c>
      <c r="P75" s="74">
        <f t="shared" si="1"/>
        <v>2.2700000000000001E-2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0.63249999999999995</v>
      </c>
      <c r="F76" s="92">
        <v>0.36699999999999999</v>
      </c>
      <c r="G76" s="88">
        <f t="shared" si="3"/>
        <v>0.99949999999999994</v>
      </c>
      <c r="H76" s="89">
        <v>908</v>
      </c>
      <c r="I76" s="90" t="s">
        <v>64</v>
      </c>
      <c r="J76" s="74">
        <f t="shared" si="4"/>
        <v>9.0800000000000006E-2</v>
      </c>
      <c r="K76" s="89">
        <v>309</v>
      </c>
      <c r="L76" s="90" t="s">
        <v>64</v>
      </c>
      <c r="M76" s="74">
        <f t="shared" si="0"/>
        <v>3.09E-2</v>
      </c>
      <c r="N76" s="89">
        <v>246</v>
      </c>
      <c r="O76" s="90" t="s">
        <v>64</v>
      </c>
      <c r="P76" s="74">
        <f t="shared" si="1"/>
        <v>2.46E-2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0.66059999999999997</v>
      </c>
      <c r="F77" s="92">
        <v>0.35239999999999999</v>
      </c>
      <c r="G77" s="88">
        <f t="shared" si="3"/>
        <v>1.0129999999999999</v>
      </c>
      <c r="H77" s="89">
        <v>989</v>
      </c>
      <c r="I77" s="90" t="s">
        <v>64</v>
      </c>
      <c r="J77" s="74">
        <f t="shared" si="4"/>
        <v>9.8900000000000002E-2</v>
      </c>
      <c r="K77" s="89">
        <v>328</v>
      </c>
      <c r="L77" s="90" t="s">
        <v>64</v>
      </c>
      <c r="M77" s="74">
        <f t="shared" si="0"/>
        <v>3.2800000000000003E-2</v>
      </c>
      <c r="N77" s="89">
        <v>264</v>
      </c>
      <c r="O77" s="90" t="s">
        <v>64</v>
      </c>
      <c r="P77" s="74">
        <f t="shared" si="1"/>
        <v>2.64E-2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0.68759999999999999</v>
      </c>
      <c r="F78" s="92">
        <v>0.33910000000000001</v>
      </c>
      <c r="G78" s="88">
        <f t="shared" si="3"/>
        <v>1.0266999999999999</v>
      </c>
      <c r="H78" s="89">
        <v>1069</v>
      </c>
      <c r="I78" s="90" t="s">
        <v>64</v>
      </c>
      <c r="J78" s="74">
        <f t="shared" si="4"/>
        <v>0.1069</v>
      </c>
      <c r="K78" s="89">
        <v>346</v>
      </c>
      <c r="L78" s="90" t="s">
        <v>64</v>
      </c>
      <c r="M78" s="74">
        <f t="shared" si="0"/>
        <v>3.4599999999999999E-2</v>
      </c>
      <c r="N78" s="89">
        <v>282</v>
      </c>
      <c r="O78" s="90" t="s">
        <v>64</v>
      </c>
      <c r="P78" s="74">
        <f t="shared" si="1"/>
        <v>2.8199999999999996E-2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0.71350000000000002</v>
      </c>
      <c r="F79" s="92">
        <v>0.32700000000000001</v>
      </c>
      <c r="G79" s="88">
        <f t="shared" si="3"/>
        <v>1.0405</v>
      </c>
      <c r="H79" s="89">
        <v>1149</v>
      </c>
      <c r="I79" s="90" t="s">
        <v>64</v>
      </c>
      <c r="J79" s="74">
        <f t="shared" si="4"/>
        <v>0.1149</v>
      </c>
      <c r="K79" s="89">
        <v>364</v>
      </c>
      <c r="L79" s="90" t="s">
        <v>64</v>
      </c>
      <c r="M79" s="74">
        <f t="shared" si="0"/>
        <v>3.6400000000000002E-2</v>
      </c>
      <c r="N79" s="89">
        <v>299</v>
      </c>
      <c r="O79" s="90" t="s">
        <v>64</v>
      </c>
      <c r="P79" s="74">
        <f t="shared" si="1"/>
        <v>2.9899999999999999E-2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0.71530000000000005</v>
      </c>
      <c r="F80" s="92">
        <v>0.31580000000000003</v>
      </c>
      <c r="G80" s="88">
        <f t="shared" si="3"/>
        <v>1.0311000000000001</v>
      </c>
      <c r="H80" s="89">
        <v>1229</v>
      </c>
      <c r="I80" s="90" t="s">
        <v>64</v>
      </c>
      <c r="J80" s="74">
        <f t="shared" si="4"/>
        <v>0.12290000000000001</v>
      </c>
      <c r="K80" s="89">
        <v>381</v>
      </c>
      <c r="L80" s="90" t="s">
        <v>64</v>
      </c>
      <c r="M80" s="74">
        <f t="shared" si="0"/>
        <v>3.8100000000000002E-2</v>
      </c>
      <c r="N80" s="89">
        <v>316</v>
      </c>
      <c r="O80" s="90" t="s">
        <v>64</v>
      </c>
      <c r="P80" s="74">
        <f t="shared" si="1"/>
        <v>3.1600000000000003E-2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0.72109999999999996</v>
      </c>
      <c r="F81" s="92">
        <v>0.30549999999999999</v>
      </c>
      <c r="G81" s="88">
        <f t="shared" si="3"/>
        <v>1.0266</v>
      </c>
      <c r="H81" s="89">
        <v>1310</v>
      </c>
      <c r="I81" s="90" t="s">
        <v>64</v>
      </c>
      <c r="J81" s="74">
        <f t="shared" si="4"/>
        <v>0.13100000000000001</v>
      </c>
      <c r="K81" s="89">
        <v>399</v>
      </c>
      <c r="L81" s="90" t="s">
        <v>64</v>
      </c>
      <c r="M81" s="74">
        <f t="shared" si="0"/>
        <v>3.9900000000000005E-2</v>
      </c>
      <c r="N81" s="89">
        <v>333</v>
      </c>
      <c r="O81" s="90" t="s">
        <v>64</v>
      </c>
      <c r="P81" s="74">
        <f t="shared" si="1"/>
        <v>3.3300000000000003E-2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0.72989999999999999</v>
      </c>
      <c r="F82" s="92">
        <v>0.29599999999999999</v>
      </c>
      <c r="G82" s="88">
        <f t="shared" si="3"/>
        <v>1.0259</v>
      </c>
      <c r="H82" s="89">
        <v>1392</v>
      </c>
      <c r="I82" s="90" t="s">
        <v>64</v>
      </c>
      <c r="J82" s="74">
        <f t="shared" si="4"/>
        <v>0.13919999999999999</v>
      </c>
      <c r="K82" s="89">
        <v>415</v>
      </c>
      <c r="L82" s="90" t="s">
        <v>64</v>
      </c>
      <c r="M82" s="74">
        <f t="shared" si="0"/>
        <v>4.1499999999999995E-2</v>
      </c>
      <c r="N82" s="89">
        <v>349</v>
      </c>
      <c r="O82" s="90" t="s">
        <v>64</v>
      </c>
      <c r="P82" s="74">
        <f t="shared" si="1"/>
        <v>3.49E-2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0.74109999999999998</v>
      </c>
      <c r="F83" s="92">
        <v>0.28710000000000002</v>
      </c>
      <c r="G83" s="88">
        <f t="shared" si="3"/>
        <v>1.0282</v>
      </c>
      <c r="H83" s="89">
        <v>1474</v>
      </c>
      <c r="I83" s="90" t="s">
        <v>64</v>
      </c>
      <c r="J83" s="74">
        <f t="shared" si="4"/>
        <v>0.1474</v>
      </c>
      <c r="K83" s="89">
        <v>432</v>
      </c>
      <c r="L83" s="90" t="s">
        <v>64</v>
      </c>
      <c r="M83" s="74">
        <f t="shared" si="0"/>
        <v>4.3200000000000002E-2</v>
      </c>
      <c r="N83" s="89">
        <v>366</v>
      </c>
      <c r="O83" s="90" t="s">
        <v>64</v>
      </c>
      <c r="P83" s="74">
        <f t="shared" si="1"/>
        <v>3.6600000000000001E-2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0.76829999999999998</v>
      </c>
      <c r="F84" s="92">
        <v>0.2712</v>
      </c>
      <c r="G84" s="88">
        <f t="shared" si="3"/>
        <v>1.0394999999999999</v>
      </c>
      <c r="H84" s="89">
        <v>1639</v>
      </c>
      <c r="I84" s="90" t="s">
        <v>64</v>
      </c>
      <c r="J84" s="74">
        <f t="shared" si="4"/>
        <v>0.16389999999999999</v>
      </c>
      <c r="K84" s="89">
        <v>464</v>
      </c>
      <c r="L84" s="90" t="s">
        <v>64</v>
      </c>
      <c r="M84" s="74">
        <f t="shared" ref="M84:M147" si="6">K84/1000/10</f>
        <v>4.6400000000000004E-2</v>
      </c>
      <c r="N84" s="89">
        <v>398</v>
      </c>
      <c r="O84" s="90" t="s">
        <v>64</v>
      </c>
      <c r="P84" s="74">
        <f t="shared" ref="P84:P147" si="7">N84/1000/10</f>
        <v>3.9800000000000002E-2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0.80810000000000004</v>
      </c>
      <c r="F85" s="92">
        <v>0.25390000000000001</v>
      </c>
      <c r="G85" s="88">
        <f t="shared" ref="G85:G148" si="8">E85+F85</f>
        <v>1.0620000000000001</v>
      </c>
      <c r="H85" s="89">
        <v>1843</v>
      </c>
      <c r="I85" s="90" t="s">
        <v>64</v>
      </c>
      <c r="J85" s="74">
        <f t="shared" ref="J85:J107" si="9">H85/1000/10</f>
        <v>0.18429999999999999</v>
      </c>
      <c r="K85" s="89">
        <v>501</v>
      </c>
      <c r="L85" s="90" t="s">
        <v>64</v>
      </c>
      <c r="M85" s="74">
        <f t="shared" si="6"/>
        <v>5.0099999999999999E-2</v>
      </c>
      <c r="N85" s="89">
        <v>437</v>
      </c>
      <c r="O85" s="90" t="s">
        <v>64</v>
      </c>
      <c r="P85" s="74">
        <f t="shared" si="7"/>
        <v>4.3700000000000003E-2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0.85129999999999995</v>
      </c>
      <c r="F86" s="92">
        <v>0.23899999999999999</v>
      </c>
      <c r="G86" s="88">
        <f t="shared" si="8"/>
        <v>1.0903</v>
      </c>
      <c r="H86" s="89">
        <v>2043</v>
      </c>
      <c r="I86" s="90" t="s">
        <v>64</v>
      </c>
      <c r="J86" s="74">
        <f t="shared" si="9"/>
        <v>0.20430000000000001</v>
      </c>
      <c r="K86" s="89">
        <v>536</v>
      </c>
      <c r="L86" s="90" t="s">
        <v>64</v>
      </c>
      <c r="M86" s="74">
        <f t="shared" si="6"/>
        <v>5.3600000000000002E-2</v>
      </c>
      <c r="N86" s="89">
        <v>474</v>
      </c>
      <c r="O86" s="90" t="s">
        <v>64</v>
      </c>
      <c r="P86" s="74">
        <f t="shared" si="7"/>
        <v>4.7399999999999998E-2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0.89580000000000004</v>
      </c>
      <c r="F87" s="92">
        <v>0.22600000000000001</v>
      </c>
      <c r="G87" s="88">
        <f t="shared" si="8"/>
        <v>1.1218000000000001</v>
      </c>
      <c r="H87" s="89">
        <v>2240</v>
      </c>
      <c r="I87" s="90" t="s">
        <v>64</v>
      </c>
      <c r="J87" s="74">
        <f t="shared" si="9"/>
        <v>0.22400000000000003</v>
      </c>
      <c r="K87" s="89">
        <v>567</v>
      </c>
      <c r="L87" s="90" t="s">
        <v>64</v>
      </c>
      <c r="M87" s="74">
        <f t="shared" si="6"/>
        <v>5.6699999999999993E-2</v>
      </c>
      <c r="N87" s="89">
        <v>510</v>
      </c>
      <c r="O87" s="90" t="s">
        <v>64</v>
      </c>
      <c r="P87" s="74">
        <f t="shared" si="7"/>
        <v>5.1000000000000004E-2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0.94069999999999998</v>
      </c>
      <c r="F88" s="92">
        <v>0.21460000000000001</v>
      </c>
      <c r="G88" s="88">
        <f t="shared" si="8"/>
        <v>1.1553</v>
      </c>
      <c r="H88" s="89">
        <v>2432</v>
      </c>
      <c r="I88" s="90" t="s">
        <v>64</v>
      </c>
      <c r="J88" s="74">
        <f t="shared" si="9"/>
        <v>0.2432</v>
      </c>
      <c r="K88" s="89">
        <v>597</v>
      </c>
      <c r="L88" s="90" t="s">
        <v>64</v>
      </c>
      <c r="M88" s="74">
        <f t="shared" si="6"/>
        <v>5.9699999999999996E-2</v>
      </c>
      <c r="N88" s="89">
        <v>544</v>
      </c>
      <c r="O88" s="90" t="s">
        <v>64</v>
      </c>
      <c r="P88" s="74">
        <f t="shared" si="7"/>
        <v>5.4400000000000004E-2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0.98499999999999999</v>
      </c>
      <c r="F89" s="92">
        <v>0.2044</v>
      </c>
      <c r="G89" s="88">
        <f t="shared" si="8"/>
        <v>1.1894</v>
      </c>
      <c r="H89" s="89">
        <v>2619</v>
      </c>
      <c r="I89" s="90" t="s">
        <v>64</v>
      </c>
      <c r="J89" s="74">
        <f t="shared" si="9"/>
        <v>0.26190000000000002</v>
      </c>
      <c r="K89" s="89">
        <v>624</v>
      </c>
      <c r="L89" s="90" t="s">
        <v>64</v>
      </c>
      <c r="M89" s="74">
        <f t="shared" si="6"/>
        <v>6.2399999999999997E-2</v>
      </c>
      <c r="N89" s="89">
        <v>577</v>
      </c>
      <c r="O89" s="90" t="s">
        <v>64</v>
      </c>
      <c r="P89" s="74">
        <f t="shared" si="7"/>
        <v>5.7699999999999994E-2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1.028</v>
      </c>
      <c r="F90" s="92">
        <v>0.1953</v>
      </c>
      <c r="G90" s="88">
        <f t="shared" si="8"/>
        <v>1.2233000000000001</v>
      </c>
      <c r="H90" s="89">
        <v>2802</v>
      </c>
      <c r="I90" s="90" t="s">
        <v>64</v>
      </c>
      <c r="J90" s="74">
        <f t="shared" si="9"/>
        <v>0.2802</v>
      </c>
      <c r="K90" s="89">
        <v>649</v>
      </c>
      <c r="L90" s="90" t="s">
        <v>64</v>
      </c>
      <c r="M90" s="74">
        <f t="shared" si="6"/>
        <v>6.4899999999999999E-2</v>
      </c>
      <c r="N90" s="89">
        <v>608</v>
      </c>
      <c r="O90" s="90" t="s">
        <v>64</v>
      </c>
      <c r="P90" s="74">
        <f t="shared" si="7"/>
        <v>6.08E-2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1.071</v>
      </c>
      <c r="F91" s="92">
        <v>0.187</v>
      </c>
      <c r="G91" s="88">
        <f t="shared" si="8"/>
        <v>1.258</v>
      </c>
      <c r="H91" s="89">
        <v>2981</v>
      </c>
      <c r="I91" s="90" t="s">
        <v>64</v>
      </c>
      <c r="J91" s="74">
        <f t="shared" si="9"/>
        <v>0.29809999999999998</v>
      </c>
      <c r="K91" s="89">
        <v>672</v>
      </c>
      <c r="L91" s="90" t="s">
        <v>64</v>
      </c>
      <c r="M91" s="74">
        <f t="shared" si="6"/>
        <v>6.720000000000001E-2</v>
      </c>
      <c r="N91" s="89">
        <v>638</v>
      </c>
      <c r="O91" s="90" t="s">
        <v>64</v>
      </c>
      <c r="P91" s="74">
        <f t="shared" si="7"/>
        <v>6.3799999999999996E-2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1.111</v>
      </c>
      <c r="F92" s="92">
        <v>0.17960000000000001</v>
      </c>
      <c r="G92" s="88">
        <f t="shared" si="8"/>
        <v>1.2906</v>
      </c>
      <c r="H92" s="89">
        <v>3156</v>
      </c>
      <c r="I92" s="90" t="s">
        <v>64</v>
      </c>
      <c r="J92" s="74">
        <f t="shared" si="9"/>
        <v>0.31559999999999999</v>
      </c>
      <c r="K92" s="89">
        <v>694</v>
      </c>
      <c r="L92" s="90" t="s">
        <v>64</v>
      </c>
      <c r="M92" s="74">
        <f t="shared" si="6"/>
        <v>6.9399999999999989E-2</v>
      </c>
      <c r="N92" s="89">
        <v>666</v>
      </c>
      <c r="O92" s="90" t="s">
        <v>64</v>
      </c>
      <c r="P92" s="74">
        <f t="shared" si="7"/>
        <v>6.6600000000000006E-2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1.1890000000000001</v>
      </c>
      <c r="F93" s="92">
        <v>0.16650000000000001</v>
      </c>
      <c r="G93" s="88">
        <f t="shared" si="8"/>
        <v>1.3555000000000001</v>
      </c>
      <c r="H93" s="89">
        <v>3496</v>
      </c>
      <c r="I93" s="90" t="s">
        <v>64</v>
      </c>
      <c r="J93" s="74">
        <f t="shared" si="9"/>
        <v>0.34960000000000002</v>
      </c>
      <c r="K93" s="89">
        <v>734</v>
      </c>
      <c r="L93" s="90" t="s">
        <v>64</v>
      </c>
      <c r="M93" s="74">
        <f t="shared" si="6"/>
        <v>7.3399999999999993E-2</v>
      </c>
      <c r="N93" s="89">
        <v>718</v>
      </c>
      <c r="O93" s="90" t="s">
        <v>64</v>
      </c>
      <c r="P93" s="74">
        <f t="shared" si="7"/>
        <v>7.1800000000000003E-2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1.26</v>
      </c>
      <c r="F94" s="92">
        <v>0.1555</v>
      </c>
      <c r="G94" s="88">
        <f t="shared" si="8"/>
        <v>1.4155</v>
      </c>
      <c r="H94" s="89">
        <v>3822</v>
      </c>
      <c r="I94" s="90" t="s">
        <v>64</v>
      </c>
      <c r="J94" s="74">
        <f t="shared" si="9"/>
        <v>0.38219999999999998</v>
      </c>
      <c r="K94" s="89">
        <v>769</v>
      </c>
      <c r="L94" s="90" t="s">
        <v>64</v>
      </c>
      <c r="M94" s="74">
        <f t="shared" si="6"/>
        <v>7.6899999999999996E-2</v>
      </c>
      <c r="N94" s="89">
        <v>767</v>
      </c>
      <c r="O94" s="90" t="s">
        <v>64</v>
      </c>
      <c r="P94" s="74">
        <f t="shared" si="7"/>
        <v>7.6700000000000004E-2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1.325</v>
      </c>
      <c r="F95" s="92">
        <v>0.1459</v>
      </c>
      <c r="G95" s="88">
        <f t="shared" si="8"/>
        <v>1.4708999999999999</v>
      </c>
      <c r="H95" s="89">
        <v>4137</v>
      </c>
      <c r="I95" s="90" t="s">
        <v>64</v>
      </c>
      <c r="J95" s="74">
        <f t="shared" si="9"/>
        <v>0.41369999999999996</v>
      </c>
      <c r="K95" s="89">
        <v>801</v>
      </c>
      <c r="L95" s="90" t="s">
        <v>64</v>
      </c>
      <c r="M95" s="74">
        <f t="shared" si="6"/>
        <v>8.0100000000000005E-2</v>
      </c>
      <c r="N95" s="89">
        <v>811</v>
      </c>
      <c r="O95" s="90" t="s">
        <v>64</v>
      </c>
      <c r="P95" s="74">
        <f t="shared" si="7"/>
        <v>8.1100000000000005E-2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1.3839999999999999</v>
      </c>
      <c r="F96" s="92">
        <v>0.13769999999999999</v>
      </c>
      <c r="G96" s="88">
        <f t="shared" si="8"/>
        <v>1.5216999999999998</v>
      </c>
      <c r="H96" s="89">
        <v>4442</v>
      </c>
      <c r="I96" s="90" t="s">
        <v>64</v>
      </c>
      <c r="J96" s="74">
        <f t="shared" si="9"/>
        <v>0.44420000000000004</v>
      </c>
      <c r="K96" s="89">
        <v>829</v>
      </c>
      <c r="L96" s="90" t="s">
        <v>64</v>
      </c>
      <c r="M96" s="74">
        <f t="shared" si="6"/>
        <v>8.2900000000000001E-2</v>
      </c>
      <c r="N96" s="89">
        <v>852</v>
      </c>
      <c r="O96" s="90" t="s">
        <v>64</v>
      </c>
      <c r="P96" s="74">
        <f t="shared" si="7"/>
        <v>8.5199999999999998E-2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1.4390000000000001</v>
      </c>
      <c r="F97" s="92">
        <v>0.13039999999999999</v>
      </c>
      <c r="G97" s="88">
        <f t="shared" si="8"/>
        <v>1.5694000000000001</v>
      </c>
      <c r="H97" s="89">
        <v>4739</v>
      </c>
      <c r="I97" s="90" t="s">
        <v>64</v>
      </c>
      <c r="J97" s="74">
        <f t="shared" si="9"/>
        <v>0.47389999999999999</v>
      </c>
      <c r="K97" s="89">
        <v>856</v>
      </c>
      <c r="L97" s="90" t="s">
        <v>64</v>
      </c>
      <c r="M97" s="74">
        <f t="shared" si="6"/>
        <v>8.5599999999999996E-2</v>
      </c>
      <c r="N97" s="89">
        <v>890</v>
      </c>
      <c r="O97" s="90" t="s">
        <v>64</v>
      </c>
      <c r="P97" s="74">
        <f t="shared" si="7"/>
        <v>8.8999999999999996E-2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1.488</v>
      </c>
      <c r="F98" s="92">
        <v>0.1239</v>
      </c>
      <c r="G98" s="88">
        <f t="shared" si="8"/>
        <v>1.6118999999999999</v>
      </c>
      <c r="H98" s="89">
        <v>5029</v>
      </c>
      <c r="I98" s="90" t="s">
        <v>64</v>
      </c>
      <c r="J98" s="74">
        <f t="shared" si="9"/>
        <v>0.50290000000000001</v>
      </c>
      <c r="K98" s="89">
        <v>879</v>
      </c>
      <c r="L98" s="90" t="s">
        <v>64</v>
      </c>
      <c r="M98" s="74">
        <f t="shared" si="6"/>
        <v>8.7900000000000006E-2</v>
      </c>
      <c r="N98" s="89">
        <v>926</v>
      </c>
      <c r="O98" s="90" t="s">
        <v>64</v>
      </c>
      <c r="P98" s="74">
        <f t="shared" si="7"/>
        <v>9.2600000000000002E-2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1.575</v>
      </c>
      <c r="F99" s="92">
        <v>0.113</v>
      </c>
      <c r="G99" s="88">
        <f t="shared" si="8"/>
        <v>1.6879999999999999</v>
      </c>
      <c r="H99" s="89">
        <v>5591</v>
      </c>
      <c r="I99" s="90" t="s">
        <v>64</v>
      </c>
      <c r="J99" s="74">
        <f t="shared" si="9"/>
        <v>0.55910000000000004</v>
      </c>
      <c r="K99" s="89">
        <v>924</v>
      </c>
      <c r="L99" s="90" t="s">
        <v>64</v>
      </c>
      <c r="M99" s="74">
        <f t="shared" si="6"/>
        <v>9.240000000000001E-2</v>
      </c>
      <c r="N99" s="89">
        <v>992</v>
      </c>
      <c r="O99" s="90" t="s">
        <v>64</v>
      </c>
      <c r="P99" s="74">
        <f t="shared" si="7"/>
        <v>9.9199999999999997E-2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1.649</v>
      </c>
      <c r="F100" s="92">
        <v>0.104</v>
      </c>
      <c r="G100" s="88">
        <f t="shared" si="8"/>
        <v>1.7530000000000001</v>
      </c>
      <c r="H100" s="89">
        <v>6133</v>
      </c>
      <c r="I100" s="90" t="s">
        <v>64</v>
      </c>
      <c r="J100" s="74">
        <f t="shared" si="9"/>
        <v>0.61329999999999996</v>
      </c>
      <c r="K100" s="89">
        <v>962</v>
      </c>
      <c r="L100" s="90" t="s">
        <v>64</v>
      </c>
      <c r="M100" s="74">
        <f t="shared" si="6"/>
        <v>9.6199999999999994E-2</v>
      </c>
      <c r="N100" s="89">
        <v>1051</v>
      </c>
      <c r="O100" s="90" t="s">
        <v>64</v>
      </c>
      <c r="P100" s="74">
        <f t="shared" si="7"/>
        <v>0.1051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1.714</v>
      </c>
      <c r="F101" s="92">
        <v>9.6490000000000006E-2</v>
      </c>
      <c r="G101" s="88">
        <f t="shared" si="8"/>
        <v>1.8104899999999999</v>
      </c>
      <c r="H101" s="89">
        <v>6658</v>
      </c>
      <c r="I101" s="90" t="s">
        <v>64</v>
      </c>
      <c r="J101" s="74">
        <f t="shared" si="9"/>
        <v>0.66580000000000006</v>
      </c>
      <c r="K101" s="89">
        <v>997</v>
      </c>
      <c r="L101" s="90" t="s">
        <v>64</v>
      </c>
      <c r="M101" s="74">
        <f t="shared" si="6"/>
        <v>9.9699999999999997E-2</v>
      </c>
      <c r="N101" s="89">
        <v>1105</v>
      </c>
      <c r="O101" s="90" t="s">
        <v>64</v>
      </c>
      <c r="P101" s="74">
        <f t="shared" si="7"/>
        <v>0.1105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1.7729999999999999</v>
      </c>
      <c r="F102" s="92">
        <v>9.0090000000000003E-2</v>
      </c>
      <c r="G102" s="88">
        <f t="shared" si="8"/>
        <v>1.8630899999999999</v>
      </c>
      <c r="H102" s="89">
        <v>7170</v>
      </c>
      <c r="I102" s="90" t="s">
        <v>64</v>
      </c>
      <c r="J102" s="74">
        <f t="shared" si="9"/>
        <v>0.71699999999999997</v>
      </c>
      <c r="K102" s="89">
        <v>1028</v>
      </c>
      <c r="L102" s="90" t="s">
        <v>64</v>
      </c>
      <c r="M102" s="74">
        <f t="shared" si="6"/>
        <v>0.1028</v>
      </c>
      <c r="N102" s="89">
        <v>1154</v>
      </c>
      <c r="O102" s="90" t="s">
        <v>64</v>
      </c>
      <c r="P102" s="74">
        <f t="shared" si="7"/>
        <v>0.11539999999999999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1.8280000000000001</v>
      </c>
      <c r="F103" s="92">
        <v>8.4580000000000002E-2</v>
      </c>
      <c r="G103" s="88">
        <f t="shared" si="8"/>
        <v>1.9125800000000002</v>
      </c>
      <c r="H103" s="89">
        <v>7670</v>
      </c>
      <c r="I103" s="90" t="s">
        <v>64</v>
      </c>
      <c r="J103" s="74">
        <f t="shared" si="9"/>
        <v>0.76700000000000002</v>
      </c>
      <c r="K103" s="89">
        <v>1056</v>
      </c>
      <c r="L103" s="90" t="s">
        <v>64</v>
      </c>
      <c r="M103" s="74">
        <f t="shared" si="6"/>
        <v>0.1056</v>
      </c>
      <c r="N103" s="89">
        <v>1200</v>
      </c>
      <c r="O103" s="90" t="s">
        <v>64</v>
      </c>
      <c r="P103" s="74">
        <f t="shared" si="7"/>
        <v>0.12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1.88</v>
      </c>
      <c r="F104" s="92">
        <v>7.9769999999999994E-2</v>
      </c>
      <c r="G104" s="88">
        <f t="shared" si="8"/>
        <v>1.9597699999999998</v>
      </c>
      <c r="H104" s="89">
        <v>8158</v>
      </c>
      <c r="I104" s="90" t="s">
        <v>64</v>
      </c>
      <c r="J104" s="74">
        <f t="shared" si="9"/>
        <v>0.81579999999999997</v>
      </c>
      <c r="K104" s="89">
        <v>1082</v>
      </c>
      <c r="L104" s="90" t="s">
        <v>64</v>
      </c>
      <c r="M104" s="74">
        <f t="shared" si="6"/>
        <v>0.1082</v>
      </c>
      <c r="N104" s="89">
        <v>1243</v>
      </c>
      <c r="O104" s="90" t="s">
        <v>64</v>
      </c>
      <c r="P104" s="74">
        <f t="shared" si="7"/>
        <v>0.12430000000000001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1.931</v>
      </c>
      <c r="F105" s="92">
        <v>7.5539999999999996E-2</v>
      </c>
      <c r="G105" s="88">
        <f t="shared" si="8"/>
        <v>2.0065400000000002</v>
      </c>
      <c r="H105" s="89">
        <v>8636</v>
      </c>
      <c r="I105" s="90" t="s">
        <v>64</v>
      </c>
      <c r="J105" s="74">
        <f t="shared" si="9"/>
        <v>0.86359999999999992</v>
      </c>
      <c r="K105" s="89">
        <v>1106</v>
      </c>
      <c r="L105" s="90" t="s">
        <v>64</v>
      </c>
      <c r="M105" s="74">
        <f t="shared" si="6"/>
        <v>0.1106</v>
      </c>
      <c r="N105" s="89">
        <v>1283</v>
      </c>
      <c r="O105" s="90" t="s">
        <v>64</v>
      </c>
      <c r="P105" s="74">
        <f t="shared" si="7"/>
        <v>0.1283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1.98</v>
      </c>
      <c r="F106" s="92">
        <v>7.177E-2</v>
      </c>
      <c r="G106" s="88">
        <f t="shared" si="8"/>
        <v>2.0517699999999999</v>
      </c>
      <c r="H106" s="89">
        <v>9104</v>
      </c>
      <c r="I106" s="90" t="s">
        <v>64</v>
      </c>
      <c r="J106" s="74">
        <f t="shared" si="9"/>
        <v>0.91039999999999988</v>
      </c>
      <c r="K106" s="89">
        <v>1128</v>
      </c>
      <c r="L106" s="90" t="s">
        <v>64</v>
      </c>
      <c r="M106" s="74">
        <f t="shared" si="6"/>
        <v>0.11279999999999998</v>
      </c>
      <c r="N106" s="89">
        <v>1321</v>
      </c>
      <c r="O106" s="90" t="s">
        <v>64</v>
      </c>
      <c r="P106" s="74">
        <f t="shared" si="7"/>
        <v>0.1321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2.0289999999999999</v>
      </c>
      <c r="F107" s="92">
        <v>6.8400000000000002E-2</v>
      </c>
      <c r="G107" s="88">
        <f t="shared" si="8"/>
        <v>2.0973999999999999</v>
      </c>
      <c r="H107" s="89">
        <v>9562</v>
      </c>
      <c r="I107" s="90" t="s">
        <v>64</v>
      </c>
      <c r="J107" s="74">
        <f t="shared" si="9"/>
        <v>0.95619999999999994</v>
      </c>
      <c r="K107" s="89">
        <v>1149</v>
      </c>
      <c r="L107" s="90" t="s">
        <v>64</v>
      </c>
      <c r="M107" s="74">
        <f t="shared" si="6"/>
        <v>0.1149</v>
      </c>
      <c r="N107" s="89">
        <v>1356</v>
      </c>
      <c r="O107" s="90" t="s">
        <v>64</v>
      </c>
      <c r="P107" s="74">
        <f t="shared" si="7"/>
        <v>0.1356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2.0760000000000001</v>
      </c>
      <c r="F108" s="92">
        <v>6.5369999999999998E-2</v>
      </c>
      <c r="G108" s="88">
        <f t="shared" si="8"/>
        <v>2.1413700000000002</v>
      </c>
      <c r="H108" s="89">
        <v>1</v>
      </c>
      <c r="I108" s="93" t="s">
        <v>66</v>
      </c>
      <c r="J108" s="76">
        <f t="shared" ref="J102:J108" si="10">H108</f>
        <v>1</v>
      </c>
      <c r="K108" s="89">
        <v>1168</v>
      </c>
      <c r="L108" s="90" t="s">
        <v>64</v>
      </c>
      <c r="M108" s="74">
        <f t="shared" si="6"/>
        <v>0.11679999999999999</v>
      </c>
      <c r="N108" s="89">
        <v>1390</v>
      </c>
      <c r="O108" s="90" t="s">
        <v>64</v>
      </c>
      <c r="P108" s="74">
        <f t="shared" si="7"/>
        <v>0.13899999999999998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2.1230000000000002</v>
      </c>
      <c r="F109" s="92">
        <v>6.2619999999999995E-2</v>
      </c>
      <c r="G109" s="88">
        <f t="shared" si="8"/>
        <v>2.1856200000000001</v>
      </c>
      <c r="H109" s="89">
        <v>1.05</v>
      </c>
      <c r="I109" s="90" t="s">
        <v>66</v>
      </c>
      <c r="J109" s="76">
        <f t="shared" ref="J109:J171" si="11">H109</f>
        <v>1.05</v>
      </c>
      <c r="K109" s="89">
        <v>1186</v>
      </c>
      <c r="L109" s="90" t="s">
        <v>64</v>
      </c>
      <c r="M109" s="74">
        <f t="shared" si="6"/>
        <v>0.1186</v>
      </c>
      <c r="N109" s="89">
        <v>1422</v>
      </c>
      <c r="O109" s="90" t="s">
        <v>64</v>
      </c>
      <c r="P109" s="74">
        <f t="shared" si="7"/>
        <v>0.14219999999999999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2.2149999999999999</v>
      </c>
      <c r="F110" s="92">
        <v>5.7820000000000003E-2</v>
      </c>
      <c r="G110" s="88">
        <f t="shared" si="8"/>
        <v>2.2728199999999998</v>
      </c>
      <c r="H110" s="89">
        <v>1.1299999999999999</v>
      </c>
      <c r="I110" s="90" t="s">
        <v>66</v>
      </c>
      <c r="J110" s="76">
        <f t="shared" si="11"/>
        <v>1.1299999999999999</v>
      </c>
      <c r="K110" s="89">
        <v>1221</v>
      </c>
      <c r="L110" s="90" t="s">
        <v>64</v>
      </c>
      <c r="M110" s="74">
        <f t="shared" si="6"/>
        <v>0.12210000000000001</v>
      </c>
      <c r="N110" s="89">
        <v>1481</v>
      </c>
      <c r="O110" s="90" t="s">
        <v>64</v>
      </c>
      <c r="P110" s="74">
        <f t="shared" si="7"/>
        <v>0.14810000000000001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2.3250000000000002</v>
      </c>
      <c r="F111" s="92">
        <v>5.2850000000000001E-2</v>
      </c>
      <c r="G111" s="88">
        <f t="shared" si="8"/>
        <v>2.37785</v>
      </c>
      <c r="H111" s="89">
        <v>1.23</v>
      </c>
      <c r="I111" s="90" t="s">
        <v>66</v>
      </c>
      <c r="J111" s="76">
        <f t="shared" si="11"/>
        <v>1.23</v>
      </c>
      <c r="K111" s="89">
        <v>1262</v>
      </c>
      <c r="L111" s="90" t="s">
        <v>64</v>
      </c>
      <c r="M111" s="74">
        <f t="shared" si="6"/>
        <v>0.12620000000000001</v>
      </c>
      <c r="N111" s="89">
        <v>1548</v>
      </c>
      <c r="O111" s="90" t="s">
        <v>64</v>
      </c>
      <c r="P111" s="74">
        <f t="shared" si="7"/>
        <v>0.15479999999999999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2.4329999999999998</v>
      </c>
      <c r="F112" s="92">
        <v>4.8739999999999999E-2</v>
      </c>
      <c r="G112" s="88">
        <f t="shared" si="8"/>
        <v>2.4817399999999998</v>
      </c>
      <c r="H112" s="89">
        <v>1.33</v>
      </c>
      <c r="I112" s="90" t="s">
        <v>66</v>
      </c>
      <c r="J112" s="76">
        <f t="shared" si="11"/>
        <v>1.33</v>
      </c>
      <c r="K112" s="89">
        <v>1297</v>
      </c>
      <c r="L112" s="90" t="s">
        <v>64</v>
      </c>
      <c r="M112" s="74">
        <f t="shared" si="6"/>
        <v>0.12969999999999998</v>
      </c>
      <c r="N112" s="89">
        <v>1607</v>
      </c>
      <c r="O112" s="90" t="s">
        <v>64</v>
      </c>
      <c r="P112" s="74">
        <f t="shared" si="7"/>
        <v>0.16070000000000001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2.5369999999999999</v>
      </c>
      <c r="F113" s="92">
        <v>4.5269999999999998E-2</v>
      </c>
      <c r="G113" s="88">
        <f t="shared" si="8"/>
        <v>2.5822699999999998</v>
      </c>
      <c r="H113" s="89">
        <v>1.43</v>
      </c>
      <c r="I113" s="90" t="s">
        <v>66</v>
      </c>
      <c r="J113" s="76">
        <f t="shared" si="11"/>
        <v>1.43</v>
      </c>
      <c r="K113" s="89">
        <v>1328</v>
      </c>
      <c r="L113" s="90" t="s">
        <v>64</v>
      </c>
      <c r="M113" s="74">
        <f t="shared" si="6"/>
        <v>0.1328</v>
      </c>
      <c r="N113" s="89">
        <v>1661</v>
      </c>
      <c r="O113" s="90" t="s">
        <v>64</v>
      </c>
      <c r="P113" s="74">
        <f t="shared" si="7"/>
        <v>0.1661</v>
      </c>
    </row>
    <row r="114" spans="1:16">
      <c r="B114" s="89">
        <v>300</v>
      </c>
      <c r="C114" s="90" t="s">
        <v>63</v>
      </c>
      <c r="D114" s="74">
        <f t="shared" ref="D114:D126" si="12">B114/1000/$C$5</f>
        <v>4.2857142857142858E-2</v>
      </c>
      <c r="E114" s="91">
        <v>2.6379999999999999</v>
      </c>
      <c r="F114" s="92">
        <v>4.231E-2</v>
      </c>
      <c r="G114" s="88">
        <f t="shared" si="8"/>
        <v>2.68031</v>
      </c>
      <c r="H114" s="89">
        <v>1.52</v>
      </c>
      <c r="I114" s="90" t="s">
        <v>66</v>
      </c>
      <c r="J114" s="76">
        <f t="shared" si="11"/>
        <v>1.52</v>
      </c>
      <c r="K114" s="89">
        <v>1356</v>
      </c>
      <c r="L114" s="90" t="s">
        <v>64</v>
      </c>
      <c r="M114" s="74">
        <f t="shared" si="6"/>
        <v>0.1356</v>
      </c>
      <c r="N114" s="89">
        <v>1710</v>
      </c>
      <c r="O114" s="90" t="s">
        <v>64</v>
      </c>
      <c r="P114" s="74">
        <f t="shared" si="7"/>
        <v>0.17099999999999999</v>
      </c>
    </row>
    <row r="115" spans="1:16">
      <c r="B115" s="89">
        <v>325</v>
      </c>
      <c r="C115" s="90" t="s">
        <v>63</v>
      </c>
      <c r="D115" s="74">
        <f t="shared" si="12"/>
        <v>4.642857142857143E-2</v>
      </c>
      <c r="E115" s="91">
        <v>2.7360000000000002</v>
      </c>
      <c r="F115" s="92">
        <v>3.9739999999999998E-2</v>
      </c>
      <c r="G115" s="88">
        <f t="shared" si="8"/>
        <v>2.7757400000000003</v>
      </c>
      <c r="H115" s="89">
        <v>1.61</v>
      </c>
      <c r="I115" s="90" t="s">
        <v>66</v>
      </c>
      <c r="J115" s="76">
        <f t="shared" si="11"/>
        <v>1.61</v>
      </c>
      <c r="K115" s="89">
        <v>1381</v>
      </c>
      <c r="L115" s="90" t="s">
        <v>64</v>
      </c>
      <c r="M115" s="74">
        <f t="shared" si="6"/>
        <v>0.1381</v>
      </c>
      <c r="N115" s="89">
        <v>1756</v>
      </c>
      <c r="O115" s="90" t="s">
        <v>64</v>
      </c>
      <c r="P115" s="74">
        <f t="shared" si="7"/>
        <v>0.17560000000000001</v>
      </c>
    </row>
    <row r="116" spans="1:16">
      <c r="B116" s="89">
        <v>350</v>
      </c>
      <c r="C116" s="90" t="s">
        <v>63</v>
      </c>
      <c r="D116" s="74">
        <f t="shared" si="12"/>
        <v>4.9999999999999996E-2</v>
      </c>
      <c r="E116" s="91">
        <v>2.8319999999999999</v>
      </c>
      <c r="F116" s="92">
        <v>3.7490000000000002E-2</v>
      </c>
      <c r="G116" s="88">
        <f t="shared" si="8"/>
        <v>2.8694899999999999</v>
      </c>
      <c r="H116" s="89">
        <v>1.69</v>
      </c>
      <c r="I116" s="90" t="s">
        <v>66</v>
      </c>
      <c r="J116" s="76">
        <f t="shared" si="11"/>
        <v>1.69</v>
      </c>
      <c r="K116" s="89">
        <v>1404</v>
      </c>
      <c r="L116" s="90" t="s">
        <v>64</v>
      </c>
      <c r="M116" s="74">
        <f t="shared" si="6"/>
        <v>0.1404</v>
      </c>
      <c r="N116" s="89">
        <v>1797</v>
      </c>
      <c r="O116" s="90" t="s">
        <v>64</v>
      </c>
      <c r="P116" s="74">
        <f t="shared" si="7"/>
        <v>0.1797</v>
      </c>
    </row>
    <row r="117" spans="1:16">
      <c r="B117" s="89">
        <v>375</v>
      </c>
      <c r="C117" s="90" t="s">
        <v>63</v>
      </c>
      <c r="D117" s="74">
        <f t="shared" si="12"/>
        <v>5.3571428571428568E-2</v>
      </c>
      <c r="E117" s="91">
        <v>2.9260000000000002</v>
      </c>
      <c r="F117" s="92">
        <v>3.5499999999999997E-2</v>
      </c>
      <c r="G117" s="88">
        <f t="shared" si="8"/>
        <v>2.9615</v>
      </c>
      <c r="H117" s="89">
        <v>1.78</v>
      </c>
      <c r="I117" s="90" t="s">
        <v>66</v>
      </c>
      <c r="J117" s="76">
        <f t="shared" si="11"/>
        <v>1.78</v>
      </c>
      <c r="K117" s="89">
        <v>1425</v>
      </c>
      <c r="L117" s="90" t="s">
        <v>64</v>
      </c>
      <c r="M117" s="74">
        <f t="shared" si="6"/>
        <v>0.14250000000000002</v>
      </c>
      <c r="N117" s="89">
        <v>1835</v>
      </c>
      <c r="O117" s="90" t="s">
        <v>64</v>
      </c>
      <c r="P117" s="74">
        <f t="shared" si="7"/>
        <v>0.1835</v>
      </c>
    </row>
    <row r="118" spans="1:16">
      <c r="B118" s="89">
        <v>400</v>
      </c>
      <c r="C118" s="90" t="s">
        <v>63</v>
      </c>
      <c r="D118" s="74">
        <f t="shared" si="12"/>
        <v>5.7142857142857148E-2</v>
      </c>
      <c r="E118" s="91">
        <v>3.0179999999999998</v>
      </c>
      <c r="F118" s="92">
        <v>3.3730000000000003E-2</v>
      </c>
      <c r="G118" s="88">
        <f t="shared" si="8"/>
        <v>3.0517299999999996</v>
      </c>
      <c r="H118" s="89">
        <v>1.86</v>
      </c>
      <c r="I118" s="90" t="s">
        <v>66</v>
      </c>
      <c r="J118" s="76">
        <f t="shared" si="11"/>
        <v>1.86</v>
      </c>
      <c r="K118" s="89">
        <v>1444</v>
      </c>
      <c r="L118" s="90" t="s">
        <v>64</v>
      </c>
      <c r="M118" s="74">
        <f t="shared" si="6"/>
        <v>0.1444</v>
      </c>
      <c r="N118" s="89">
        <v>1871</v>
      </c>
      <c r="O118" s="90" t="s">
        <v>64</v>
      </c>
      <c r="P118" s="74">
        <f t="shared" si="7"/>
        <v>0.18709999999999999</v>
      </c>
    </row>
    <row r="119" spans="1:16">
      <c r="B119" s="89">
        <v>450</v>
      </c>
      <c r="C119" s="90" t="s">
        <v>63</v>
      </c>
      <c r="D119" s="74">
        <f t="shared" si="12"/>
        <v>6.4285714285714293E-2</v>
      </c>
      <c r="E119" s="91">
        <v>3.1949999999999998</v>
      </c>
      <c r="F119" s="92">
        <v>3.0720000000000001E-2</v>
      </c>
      <c r="G119" s="88">
        <f t="shared" si="8"/>
        <v>3.2257199999999999</v>
      </c>
      <c r="H119" s="89">
        <v>2.0099999999999998</v>
      </c>
      <c r="I119" s="90" t="s">
        <v>66</v>
      </c>
      <c r="J119" s="76">
        <f t="shared" si="11"/>
        <v>2.0099999999999998</v>
      </c>
      <c r="K119" s="89">
        <v>1485</v>
      </c>
      <c r="L119" s="90" t="s">
        <v>64</v>
      </c>
      <c r="M119" s="74">
        <f t="shared" si="6"/>
        <v>0.14850000000000002</v>
      </c>
      <c r="N119" s="89">
        <v>1935</v>
      </c>
      <c r="O119" s="90" t="s">
        <v>64</v>
      </c>
      <c r="P119" s="74">
        <f t="shared" si="7"/>
        <v>0.19350000000000001</v>
      </c>
    </row>
    <row r="120" spans="1:16">
      <c r="B120" s="89">
        <v>500</v>
      </c>
      <c r="C120" s="90" t="s">
        <v>63</v>
      </c>
      <c r="D120" s="74">
        <f t="shared" si="12"/>
        <v>7.1428571428571425E-2</v>
      </c>
      <c r="E120" s="91">
        <v>3.363</v>
      </c>
      <c r="F120" s="92">
        <v>2.8230000000000002E-2</v>
      </c>
      <c r="G120" s="88">
        <f t="shared" si="8"/>
        <v>3.3912300000000002</v>
      </c>
      <c r="H120" s="89">
        <v>2.16</v>
      </c>
      <c r="I120" s="90" t="s">
        <v>66</v>
      </c>
      <c r="J120" s="76">
        <f t="shared" si="11"/>
        <v>2.16</v>
      </c>
      <c r="K120" s="89">
        <v>1521</v>
      </c>
      <c r="L120" s="90" t="s">
        <v>64</v>
      </c>
      <c r="M120" s="74">
        <f t="shared" si="6"/>
        <v>0.15209999999999999</v>
      </c>
      <c r="N120" s="89">
        <v>1992</v>
      </c>
      <c r="O120" s="90" t="s">
        <v>64</v>
      </c>
      <c r="P120" s="74">
        <f t="shared" si="7"/>
        <v>0.19919999999999999</v>
      </c>
    </row>
    <row r="121" spans="1:16">
      <c r="B121" s="89">
        <v>550</v>
      </c>
      <c r="C121" s="90" t="s">
        <v>63</v>
      </c>
      <c r="D121" s="74">
        <f t="shared" si="12"/>
        <v>7.8571428571428584E-2</v>
      </c>
      <c r="E121" s="91">
        <v>3.524</v>
      </c>
      <c r="F121" s="92">
        <v>2.615E-2</v>
      </c>
      <c r="G121" s="88">
        <f t="shared" si="8"/>
        <v>3.5501499999999999</v>
      </c>
      <c r="H121" s="89">
        <v>2.2999999999999998</v>
      </c>
      <c r="I121" s="90" t="s">
        <v>66</v>
      </c>
      <c r="J121" s="76">
        <f t="shared" si="11"/>
        <v>2.2999999999999998</v>
      </c>
      <c r="K121" s="89">
        <v>1552</v>
      </c>
      <c r="L121" s="90" t="s">
        <v>64</v>
      </c>
      <c r="M121" s="74">
        <f t="shared" si="6"/>
        <v>0.1552</v>
      </c>
      <c r="N121" s="89">
        <v>2043</v>
      </c>
      <c r="O121" s="90" t="s">
        <v>64</v>
      </c>
      <c r="P121" s="74">
        <f t="shared" si="7"/>
        <v>0.20430000000000001</v>
      </c>
    </row>
    <row r="122" spans="1:16">
      <c r="B122" s="89">
        <v>600</v>
      </c>
      <c r="C122" s="90" t="s">
        <v>63</v>
      </c>
      <c r="D122" s="74">
        <f t="shared" si="12"/>
        <v>8.5714285714285715E-2</v>
      </c>
      <c r="E122" s="91">
        <v>3.677</v>
      </c>
      <c r="F122" s="92">
        <v>2.4379999999999999E-2</v>
      </c>
      <c r="G122" s="88">
        <f t="shared" si="8"/>
        <v>3.7013799999999999</v>
      </c>
      <c r="H122" s="89">
        <v>2.4300000000000002</v>
      </c>
      <c r="I122" s="90" t="s">
        <v>66</v>
      </c>
      <c r="J122" s="76">
        <f t="shared" si="11"/>
        <v>2.4300000000000002</v>
      </c>
      <c r="K122" s="89">
        <v>1580</v>
      </c>
      <c r="L122" s="90" t="s">
        <v>64</v>
      </c>
      <c r="M122" s="74">
        <f t="shared" si="6"/>
        <v>0.158</v>
      </c>
      <c r="N122" s="89">
        <v>2088</v>
      </c>
      <c r="O122" s="90" t="s">
        <v>64</v>
      </c>
      <c r="P122" s="74">
        <f t="shared" si="7"/>
        <v>0.20880000000000001</v>
      </c>
    </row>
    <row r="123" spans="1:16">
      <c r="B123" s="89">
        <v>650</v>
      </c>
      <c r="C123" s="90" t="s">
        <v>63</v>
      </c>
      <c r="D123" s="74">
        <f t="shared" si="12"/>
        <v>9.285714285714286E-2</v>
      </c>
      <c r="E123" s="91">
        <v>3.8220000000000001</v>
      </c>
      <c r="F123" s="92">
        <v>2.2839999999999999E-2</v>
      </c>
      <c r="G123" s="88">
        <f t="shared" si="8"/>
        <v>3.84484</v>
      </c>
      <c r="H123" s="89">
        <v>2.56</v>
      </c>
      <c r="I123" s="90" t="s">
        <v>66</v>
      </c>
      <c r="J123" s="76">
        <f t="shared" si="11"/>
        <v>2.56</v>
      </c>
      <c r="K123" s="89">
        <v>1604</v>
      </c>
      <c r="L123" s="90" t="s">
        <v>64</v>
      </c>
      <c r="M123" s="74">
        <f t="shared" si="6"/>
        <v>0.16040000000000001</v>
      </c>
      <c r="N123" s="89">
        <v>2129</v>
      </c>
      <c r="O123" s="90" t="s">
        <v>64</v>
      </c>
      <c r="P123" s="74">
        <f t="shared" si="7"/>
        <v>0.21290000000000001</v>
      </c>
    </row>
    <row r="124" spans="1:16">
      <c r="B124" s="89">
        <v>700</v>
      </c>
      <c r="C124" s="90" t="s">
        <v>63</v>
      </c>
      <c r="D124" s="74">
        <f t="shared" si="12"/>
        <v>9.9999999999999992E-2</v>
      </c>
      <c r="E124" s="91">
        <v>3.96</v>
      </c>
      <c r="F124" s="92">
        <v>2.1510000000000001E-2</v>
      </c>
      <c r="G124" s="88">
        <f t="shared" si="8"/>
        <v>3.9815100000000001</v>
      </c>
      <c r="H124" s="89">
        <v>2.68</v>
      </c>
      <c r="I124" s="90" t="s">
        <v>66</v>
      </c>
      <c r="J124" s="76">
        <f t="shared" si="11"/>
        <v>2.68</v>
      </c>
      <c r="K124" s="89">
        <v>1627</v>
      </c>
      <c r="L124" s="90" t="s">
        <v>64</v>
      </c>
      <c r="M124" s="74">
        <f t="shared" si="6"/>
        <v>0.16270000000000001</v>
      </c>
      <c r="N124" s="89">
        <v>2166</v>
      </c>
      <c r="O124" s="90" t="s">
        <v>64</v>
      </c>
      <c r="P124" s="74">
        <f t="shared" si="7"/>
        <v>0.21659999999999999</v>
      </c>
    </row>
    <row r="125" spans="1:16">
      <c r="B125" s="77">
        <v>800</v>
      </c>
      <c r="C125" s="79" t="s">
        <v>63</v>
      </c>
      <c r="D125" s="74">
        <f t="shared" si="12"/>
        <v>0.1142857142857143</v>
      </c>
      <c r="E125" s="91">
        <v>4.2110000000000003</v>
      </c>
      <c r="F125" s="92">
        <v>1.9290000000000002E-2</v>
      </c>
      <c r="G125" s="88">
        <f t="shared" si="8"/>
        <v>4.2302900000000001</v>
      </c>
      <c r="H125" s="89">
        <v>2.92</v>
      </c>
      <c r="I125" s="90" t="s">
        <v>66</v>
      </c>
      <c r="J125" s="76">
        <f t="shared" si="11"/>
        <v>2.92</v>
      </c>
      <c r="K125" s="89">
        <v>1682</v>
      </c>
      <c r="L125" s="90" t="s">
        <v>64</v>
      </c>
      <c r="M125" s="74">
        <f t="shared" si="6"/>
        <v>0.16819999999999999</v>
      </c>
      <c r="N125" s="89">
        <v>2232</v>
      </c>
      <c r="O125" s="90" t="s">
        <v>64</v>
      </c>
      <c r="P125" s="74">
        <f t="shared" si="7"/>
        <v>0.22320000000000001</v>
      </c>
    </row>
    <row r="126" spans="1:16">
      <c r="B126" s="77">
        <v>900</v>
      </c>
      <c r="C126" s="79" t="s">
        <v>63</v>
      </c>
      <c r="D126" s="74">
        <f t="shared" si="12"/>
        <v>0.12857142857142859</v>
      </c>
      <c r="E126" s="91">
        <v>4.4329999999999998</v>
      </c>
      <c r="F126" s="92">
        <v>1.7510000000000001E-2</v>
      </c>
      <c r="G126" s="88">
        <f t="shared" si="8"/>
        <v>4.4505099999999995</v>
      </c>
      <c r="H126" s="77">
        <v>3.14</v>
      </c>
      <c r="I126" s="79" t="s">
        <v>66</v>
      </c>
      <c r="J126" s="76">
        <f t="shared" si="11"/>
        <v>3.14</v>
      </c>
      <c r="K126" s="77">
        <v>1730</v>
      </c>
      <c r="L126" s="79" t="s">
        <v>64</v>
      </c>
      <c r="M126" s="74">
        <f t="shared" si="6"/>
        <v>0.17299999999999999</v>
      </c>
      <c r="N126" s="77">
        <v>2289</v>
      </c>
      <c r="O126" s="79" t="s">
        <v>64</v>
      </c>
      <c r="P126" s="74">
        <f t="shared" si="7"/>
        <v>0.22890000000000002</v>
      </c>
    </row>
    <row r="127" spans="1:16">
      <c r="B127" s="77">
        <v>1</v>
      </c>
      <c r="C127" s="78" t="s">
        <v>65</v>
      </c>
      <c r="D127" s="74">
        <f t="shared" ref="D127:D190" si="13">B127/$C$5</f>
        <v>0.14285714285714285</v>
      </c>
      <c r="E127" s="91">
        <v>4.625</v>
      </c>
      <c r="F127" s="92">
        <v>1.6049999999999998E-2</v>
      </c>
      <c r="G127" s="88">
        <f t="shared" si="8"/>
        <v>4.6410499999999999</v>
      </c>
      <c r="H127" s="77">
        <v>3.36</v>
      </c>
      <c r="I127" s="79" t="s">
        <v>66</v>
      </c>
      <c r="J127" s="76">
        <f t="shared" si="11"/>
        <v>3.36</v>
      </c>
      <c r="K127" s="77">
        <v>1771</v>
      </c>
      <c r="L127" s="79" t="s">
        <v>64</v>
      </c>
      <c r="M127" s="74">
        <f t="shared" si="6"/>
        <v>0.17709999999999998</v>
      </c>
      <c r="N127" s="77">
        <v>2339</v>
      </c>
      <c r="O127" s="79" t="s">
        <v>64</v>
      </c>
      <c r="P127" s="74">
        <f t="shared" si="7"/>
        <v>0.2339</v>
      </c>
    </row>
    <row r="128" spans="1:16">
      <c r="A128" s="94"/>
      <c r="B128" s="89">
        <v>1.1000000000000001</v>
      </c>
      <c r="C128" s="90" t="s">
        <v>65</v>
      </c>
      <c r="D128" s="74">
        <f t="shared" si="13"/>
        <v>0.15714285714285717</v>
      </c>
      <c r="E128" s="91">
        <v>4.79</v>
      </c>
      <c r="F128" s="92">
        <v>1.4829999999999999E-2</v>
      </c>
      <c r="G128" s="88">
        <f t="shared" si="8"/>
        <v>4.8048299999999999</v>
      </c>
      <c r="H128" s="89">
        <v>3.57</v>
      </c>
      <c r="I128" s="90" t="s">
        <v>66</v>
      </c>
      <c r="J128" s="76">
        <f t="shared" si="11"/>
        <v>3.57</v>
      </c>
      <c r="K128" s="77">
        <v>1809</v>
      </c>
      <c r="L128" s="79" t="s">
        <v>64</v>
      </c>
      <c r="M128" s="74">
        <f t="shared" si="6"/>
        <v>0.18090000000000001</v>
      </c>
      <c r="N128" s="77">
        <v>2384</v>
      </c>
      <c r="O128" s="79" t="s">
        <v>64</v>
      </c>
      <c r="P128" s="74">
        <f t="shared" si="7"/>
        <v>0.2384</v>
      </c>
    </row>
    <row r="129" spans="1:16">
      <c r="A129" s="94"/>
      <c r="B129" s="89">
        <v>1.2</v>
      </c>
      <c r="C129" s="90" t="s">
        <v>65</v>
      </c>
      <c r="D129" s="74">
        <f t="shared" si="13"/>
        <v>0.17142857142857143</v>
      </c>
      <c r="E129" s="91">
        <v>4.931</v>
      </c>
      <c r="F129" s="92">
        <v>1.38E-2</v>
      </c>
      <c r="G129" s="88">
        <f t="shared" si="8"/>
        <v>4.9447999999999999</v>
      </c>
      <c r="H129" s="89">
        <v>3.77</v>
      </c>
      <c r="I129" s="90" t="s">
        <v>66</v>
      </c>
      <c r="J129" s="76">
        <f t="shared" si="11"/>
        <v>3.77</v>
      </c>
      <c r="K129" s="77">
        <v>1842</v>
      </c>
      <c r="L129" s="79" t="s">
        <v>64</v>
      </c>
      <c r="M129" s="74">
        <f t="shared" si="6"/>
        <v>0.1842</v>
      </c>
      <c r="N129" s="77">
        <v>2425</v>
      </c>
      <c r="O129" s="79" t="s">
        <v>64</v>
      </c>
      <c r="P129" s="74">
        <f t="shared" si="7"/>
        <v>0.24249999999999999</v>
      </c>
    </row>
    <row r="130" spans="1:16">
      <c r="A130" s="94"/>
      <c r="B130" s="89">
        <v>1.3</v>
      </c>
      <c r="C130" s="90" t="s">
        <v>65</v>
      </c>
      <c r="D130" s="74">
        <f t="shared" si="13"/>
        <v>0.18571428571428572</v>
      </c>
      <c r="E130" s="91">
        <v>5.0490000000000004</v>
      </c>
      <c r="F130" s="92">
        <v>1.291E-2</v>
      </c>
      <c r="G130" s="88">
        <f t="shared" si="8"/>
        <v>5.0619100000000001</v>
      </c>
      <c r="H130" s="89">
        <v>3.96</v>
      </c>
      <c r="I130" s="90" t="s">
        <v>66</v>
      </c>
      <c r="J130" s="76">
        <f t="shared" si="11"/>
        <v>3.96</v>
      </c>
      <c r="K130" s="77">
        <v>1873</v>
      </c>
      <c r="L130" s="79" t="s">
        <v>64</v>
      </c>
      <c r="M130" s="74">
        <f t="shared" si="6"/>
        <v>0.18729999999999999</v>
      </c>
      <c r="N130" s="77">
        <v>2462</v>
      </c>
      <c r="O130" s="79" t="s">
        <v>64</v>
      </c>
      <c r="P130" s="74">
        <f t="shared" si="7"/>
        <v>0.24620000000000003</v>
      </c>
    </row>
    <row r="131" spans="1:16">
      <c r="A131" s="94"/>
      <c r="B131" s="89">
        <v>1.4</v>
      </c>
      <c r="C131" s="90" t="s">
        <v>65</v>
      </c>
      <c r="D131" s="74">
        <f t="shared" si="13"/>
        <v>0.19999999999999998</v>
      </c>
      <c r="E131" s="91">
        <v>5.1470000000000002</v>
      </c>
      <c r="F131" s="92">
        <v>1.214E-2</v>
      </c>
      <c r="G131" s="88">
        <f t="shared" si="8"/>
        <v>5.1591399999999998</v>
      </c>
      <c r="H131" s="89">
        <v>4.1500000000000004</v>
      </c>
      <c r="I131" s="90" t="s">
        <v>66</v>
      </c>
      <c r="J131" s="76">
        <f t="shared" si="11"/>
        <v>4.1500000000000004</v>
      </c>
      <c r="K131" s="77">
        <v>1902</v>
      </c>
      <c r="L131" s="79" t="s">
        <v>64</v>
      </c>
      <c r="M131" s="74">
        <f t="shared" si="6"/>
        <v>0.19019999999999998</v>
      </c>
      <c r="N131" s="77">
        <v>2496</v>
      </c>
      <c r="O131" s="79" t="s">
        <v>64</v>
      </c>
      <c r="P131" s="74">
        <f t="shared" si="7"/>
        <v>0.24959999999999999</v>
      </c>
    </row>
    <row r="132" spans="1:16">
      <c r="A132" s="94"/>
      <c r="B132" s="89">
        <v>1.5</v>
      </c>
      <c r="C132" s="90" t="s">
        <v>65</v>
      </c>
      <c r="D132" s="74">
        <f t="shared" si="13"/>
        <v>0.21428571428571427</v>
      </c>
      <c r="E132" s="91">
        <v>5.2279999999999998</v>
      </c>
      <c r="F132" s="92">
        <v>1.145E-2</v>
      </c>
      <c r="G132" s="88">
        <f t="shared" si="8"/>
        <v>5.2394499999999997</v>
      </c>
      <c r="H132" s="89">
        <v>4.34</v>
      </c>
      <c r="I132" s="90" t="s">
        <v>66</v>
      </c>
      <c r="J132" s="76">
        <f t="shared" si="11"/>
        <v>4.34</v>
      </c>
      <c r="K132" s="77">
        <v>1930</v>
      </c>
      <c r="L132" s="79" t="s">
        <v>64</v>
      </c>
      <c r="M132" s="74">
        <f t="shared" si="6"/>
        <v>0.193</v>
      </c>
      <c r="N132" s="77">
        <v>2528</v>
      </c>
      <c r="O132" s="79" t="s">
        <v>64</v>
      </c>
      <c r="P132" s="74">
        <f t="shared" si="7"/>
        <v>0.25280000000000002</v>
      </c>
    </row>
    <row r="133" spans="1:16">
      <c r="A133" s="94"/>
      <c r="B133" s="89">
        <v>1.6</v>
      </c>
      <c r="C133" s="90" t="s">
        <v>65</v>
      </c>
      <c r="D133" s="74">
        <f t="shared" si="13"/>
        <v>0.22857142857142859</v>
      </c>
      <c r="E133" s="91">
        <v>5.2930000000000001</v>
      </c>
      <c r="F133" s="92">
        <v>1.085E-2</v>
      </c>
      <c r="G133" s="88">
        <f t="shared" si="8"/>
        <v>5.3038499999999997</v>
      </c>
      <c r="H133" s="89">
        <v>4.5199999999999996</v>
      </c>
      <c r="I133" s="90" t="s">
        <v>66</v>
      </c>
      <c r="J133" s="76">
        <f t="shared" si="11"/>
        <v>4.5199999999999996</v>
      </c>
      <c r="K133" s="77">
        <v>1956</v>
      </c>
      <c r="L133" s="79" t="s">
        <v>64</v>
      </c>
      <c r="M133" s="74">
        <f t="shared" si="6"/>
        <v>0.1956</v>
      </c>
      <c r="N133" s="77">
        <v>2558</v>
      </c>
      <c r="O133" s="79" t="s">
        <v>64</v>
      </c>
      <c r="P133" s="74">
        <f t="shared" si="7"/>
        <v>0.25579999999999997</v>
      </c>
    </row>
    <row r="134" spans="1:16">
      <c r="A134" s="94"/>
      <c r="B134" s="89">
        <v>1.7</v>
      </c>
      <c r="C134" s="90" t="s">
        <v>65</v>
      </c>
      <c r="D134" s="74">
        <f t="shared" si="13"/>
        <v>0.24285714285714285</v>
      </c>
      <c r="E134" s="91">
        <v>5.3460000000000001</v>
      </c>
      <c r="F134" s="92">
        <v>1.031E-2</v>
      </c>
      <c r="G134" s="88">
        <f t="shared" si="8"/>
        <v>5.3563099999999997</v>
      </c>
      <c r="H134" s="89">
        <v>4.71</v>
      </c>
      <c r="I134" s="90" t="s">
        <v>66</v>
      </c>
      <c r="J134" s="76">
        <f t="shared" si="11"/>
        <v>4.71</v>
      </c>
      <c r="K134" s="77">
        <v>1980</v>
      </c>
      <c r="L134" s="79" t="s">
        <v>64</v>
      </c>
      <c r="M134" s="74">
        <f t="shared" si="6"/>
        <v>0.19800000000000001</v>
      </c>
      <c r="N134" s="77">
        <v>2587</v>
      </c>
      <c r="O134" s="79" t="s">
        <v>64</v>
      </c>
      <c r="P134" s="74">
        <f t="shared" si="7"/>
        <v>0.25870000000000004</v>
      </c>
    </row>
    <row r="135" spans="1:16">
      <c r="A135" s="94"/>
      <c r="B135" s="89">
        <v>1.8</v>
      </c>
      <c r="C135" s="90" t="s">
        <v>65</v>
      </c>
      <c r="D135" s="74">
        <f t="shared" si="13"/>
        <v>0.25714285714285717</v>
      </c>
      <c r="E135" s="91">
        <v>5.3869999999999996</v>
      </c>
      <c r="F135" s="92">
        <v>9.8270000000000007E-3</v>
      </c>
      <c r="G135" s="88">
        <f t="shared" si="8"/>
        <v>5.3968269999999992</v>
      </c>
      <c r="H135" s="89">
        <v>4.8899999999999997</v>
      </c>
      <c r="I135" s="90" t="s">
        <v>66</v>
      </c>
      <c r="J135" s="76">
        <f t="shared" si="11"/>
        <v>4.8899999999999997</v>
      </c>
      <c r="K135" s="77">
        <v>2004</v>
      </c>
      <c r="L135" s="79" t="s">
        <v>64</v>
      </c>
      <c r="M135" s="74">
        <f t="shared" si="6"/>
        <v>0.20039999999999999</v>
      </c>
      <c r="N135" s="77">
        <v>2614</v>
      </c>
      <c r="O135" s="79" t="s">
        <v>64</v>
      </c>
      <c r="P135" s="74">
        <f t="shared" si="7"/>
        <v>0.26139999999999997</v>
      </c>
    </row>
    <row r="136" spans="1:16">
      <c r="A136" s="94"/>
      <c r="B136" s="89">
        <v>2</v>
      </c>
      <c r="C136" s="90" t="s">
        <v>65</v>
      </c>
      <c r="D136" s="74">
        <f t="shared" si="13"/>
        <v>0.2857142857142857</v>
      </c>
      <c r="E136" s="91">
        <v>5.4409999999999998</v>
      </c>
      <c r="F136" s="92">
        <v>8.9910000000000007E-3</v>
      </c>
      <c r="G136" s="88">
        <f t="shared" si="8"/>
        <v>5.4499909999999998</v>
      </c>
      <c r="H136" s="89">
        <v>5.25</v>
      </c>
      <c r="I136" s="90" t="s">
        <v>66</v>
      </c>
      <c r="J136" s="76">
        <f t="shared" si="11"/>
        <v>5.25</v>
      </c>
      <c r="K136" s="77">
        <v>2081</v>
      </c>
      <c r="L136" s="79" t="s">
        <v>64</v>
      </c>
      <c r="M136" s="74">
        <f t="shared" si="6"/>
        <v>0.20810000000000001</v>
      </c>
      <c r="N136" s="77">
        <v>2664</v>
      </c>
      <c r="O136" s="79" t="s">
        <v>64</v>
      </c>
      <c r="P136" s="74">
        <f t="shared" si="7"/>
        <v>0.26640000000000003</v>
      </c>
    </row>
    <row r="137" spans="1:16">
      <c r="A137" s="94"/>
      <c r="B137" s="89">
        <v>2.25</v>
      </c>
      <c r="C137" s="90" t="s">
        <v>65</v>
      </c>
      <c r="D137" s="74">
        <f t="shared" si="13"/>
        <v>0.32142857142857145</v>
      </c>
      <c r="E137" s="91">
        <v>5.468</v>
      </c>
      <c r="F137" s="92">
        <v>8.1379999999999994E-3</v>
      </c>
      <c r="G137" s="88">
        <f t="shared" si="8"/>
        <v>5.4761379999999997</v>
      </c>
      <c r="H137" s="89">
        <v>5.69</v>
      </c>
      <c r="I137" s="90" t="s">
        <v>66</v>
      </c>
      <c r="J137" s="76">
        <f t="shared" si="11"/>
        <v>5.69</v>
      </c>
      <c r="K137" s="77">
        <v>2190</v>
      </c>
      <c r="L137" s="79" t="s">
        <v>64</v>
      </c>
      <c r="M137" s="74">
        <f t="shared" si="6"/>
        <v>0.219</v>
      </c>
      <c r="N137" s="77">
        <v>2723</v>
      </c>
      <c r="O137" s="79" t="s">
        <v>64</v>
      </c>
      <c r="P137" s="74">
        <f t="shared" si="7"/>
        <v>0.27229999999999999</v>
      </c>
    </row>
    <row r="138" spans="1:16">
      <c r="A138" s="94"/>
      <c r="B138" s="89">
        <v>2.5</v>
      </c>
      <c r="C138" s="90" t="s">
        <v>65</v>
      </c>
      <c r="D138" s="74">
        <f t="shared" si="13"/>
        <v>0.35714285714285715</v>
      </c>
      <c r="E138" s="91">
        <v>5.4630000000000001</v>
      </c>
      <c r="F138" s="92">
        <v>7.4409999999999997E-3</v>
      </c>
      <c r="G138" s="88">
        <f t="shared" si="8"/>
        <v>5.4704410000000001</v>
      </c>
      <c r="H138" s="89">
        <v>6.14</v>
      </c>
      <c r="I138" s="90" t="s">
        <v>66</v>
      </c>
      <c r="J138" s="76">
        <f t="shared" si="11"/>
        <v>6.14</v>
      </c>
      <c r="K138" s="77">
        <v>2292</v>
      </c>
      <c r="L138" s="79" t="s">
        <v>64</v>
      </c>
      <c r="M138" s="74">
        <f t="shared" si="6"/>
        <v>0.22919999999999999</v>
      </c>
      <c r="N138" s="77">
        <v>2777</v>
      </c>
      <c r="O138" s="79" t="s">
        <v>64</v>
      </c>
      <c r="P138" s="74">
        <f t="shared" si="7"/>
        <v>0.2777</v>
      </c>
    </row>
    <row r="139" spans="1:16">
      <c r="A139" s="94"/>
      <c r="B139" s="89">
        <v>2.75</v>
      </c>
      <c r="C139" s="90" t="s">
        <v>65</v>
      </c>
      <c r="D139" s="74">
        <f t="shared" si="13"/>
        <v>0.39285714285714285</v>
      </c>
      <c r="E139" s="91">
        <v>5.4349999999999996</v>
      </c>
      <c r="F139" s="92">
        <v>6.8609999999999999E-3</v>
      </c>
      <c r="G139" s="88">
        <f t="shared" si="8"/>
        <v>5.4418609999999994</v>
      </c>
      <c r="H139" s="89">
        <v>6.59</v>
      </c>
      <c r="I139" s="90" t="s">
        <v>66</v>
      </c>
      <c r="J139" s="76">
        <f t="shared" si="11"/>
        <v>6.59</v>
      </c>
      <c r="K139" s="77">
        <v>2390</v>
      </c>
      <c r="L139" s="79" t="s">
        <v>64</v>
      </c>
      <c r="M139" s="74">
        <f t="shared" si="6"/>
        <v>0.23900000000000002</v>
      </c>
      <c r="N139" s="77">
        <v>2828</v>
      </c>
      <c r="O139" s="79" t="s">
        <v>64</v>
      </c>
      <c r="P139" s="74">
        <f t="shared" si="7"/>
        <v>0.2828</v>
      </c>
    </row>
    <row r="140" spans="1:16">
      <c r="A140" s="94"/>
      <c r="B140" s="89">
        <v>3</v>
      </c>
      <c r="C140" s="95" t="s">
        <v>65</v>
      </c>
      <c r="D140" s="74">
        <f t="shared" si="13"/>
        <v>0.42857142857142855</v>
      </c>
      <c r="E140" s="91">
        <v>5.391</v>
      </c>
      <c r="F140" s="92">
        <v>6.3699999999999998E-3</v>
      </c>
      <c r="G140" s="88">
        <f t="shared" si="8"/>
        <v>5.3973700000000004</v>
      </c>
      <c r="H140" s="89">
        <v>7.04</v>
      </c>
      <c r="I140" s="90" t="s">
        <v>66</v>
      </c>
      <c r="J140" s="76">
        <f t="shared" si="11"/>
        <v>7.04</v>
      </c>
      <c r="K140" s="77">
        <v>2485</v>
      </c>
      <c r="L140" s="79" t="s">
        <v>64</v>
      </c>
      <c r="M140" s="74">
        <f t="shared" si="6"/>
        <v>0.2485</v>
      </c>
      <c r="N140" s="77">
        <v>2877</v>
      </c>
      <c r="O140" s="79" t="s">
        <v>64</v>
      </c>
      <c r="P140" s="74">
        <f t="shared" si="7"/>
        <v>0.28769999999999996</v>
      </c>
    </row>
    <row r="141" spans="1:16">
      <c r="B141" s="89">
        <v>3.25</v>
      </c>
      <c r="C141" s="79" t="s">
        <v>65</v>
      </c>
      <c r="D141" s="74">
        <f t="shared" si="13"/>
        <v>0.4642857142857143</v>
      </c>
      <c r="E141" s="91">
        <v>5.3339999999999996</v>
      </c>
      <c r="F141" s="92">
        <v>5.9490000000000003E-3</v>
      </c>
      <c r="G141" s="88">
        <f t="shared" si="8"/>
        <v>5.3399489999999998</v>
      </c>
      <c r="H141" s="77">
        <v>7.49</v>
      </c>
      <c r="I141" s="79" t="s">
        <v>66</v>
      </c>
      <c r="J141" s="76">
        <f t="shared" si="11"/>
        <v>7.49</v>
      </c>
      <c r="K141" s="77">
        <v>2578</v>
      </c>
      <c r="L141" s="79" t="s">
        <v>64</v>
      </c>
      <c r="M141" s="74">
        <f t="shared" si="6"/>
        <v>0.25779999999999997</v>
      </c>
      <c r="N141" s="77">
        <v>2925</v>
      </c>
      <c r="O141" s="79" t="s">
        <v>64</v>
      </c>
      <c r="P141" s="74">
        <f t="shared" si="7"/>
        <v>0.29249999999999998</v>
      </c>
    </row>
    <row r="142" spans="1:16">
      <c r="B142" s="89">
        <v>3.5</v>
      </c>
      <c r="C142" s="79" t="s">
        <v>65</v>
      </c>
      <c r="D142" s="74">
        <f t="shared" si="13"/>
        <v>0.5</v>
      </c>
      <c r="E142" s="91">
        <v>5.2670000000000003</v>
      </c>
      <c r="F142" s="92">
        <v>5.5830000000000003E-3</v>
      </c>
      <c r="G142" s="88">
        <f t="shared" si="8"/>
        <v>5.272583</v>
      </c>
      <c r="H142" s="77">
        <v>7.95</v>
      </c>
      <c r="I142" s="79" t="s">
        <v>66</v>
      </c>
      <c r="J142" s="76">
        <f t="shared" si="11"/>
        <v>7.95</v>
      </c>
      <c r="K142" s="77">
        <v>2670</v>
      </c>
      <c r="L142" s="79" t="s">
        <v>64</v>
      </c>
      <c r="M142" s="74">
        <f t="shared" si="6"/>
        <v>0.26700000000000002</v>
      </c>
      <c r="N142" s="77">
        <v>2971</v>
      </c>
      <c r="O142" s="79" t="s">
        <v>64</v>
      </c>
      <c r="P142" s="74">
        <f t="shared" si="7"/>
        <v>0.29710000000000003</v>
      </c>
    </row>
    <row r="143" spans="1:16">
      <c r="B143" s="89">
        <v>3.75</v>
      </c>
      <c r="C143" s="79" t="s">
        <v>65</v>
      </c>
      <c r="D143" s="74">
        <f t="shared" si="13"/>
        <v>0.5357142857142857</v>
      </c>
      <c r="E143" s="91">
        <v>5.194</v>
      </c>
      <c r="F143" s="92">
        <v>5.2610000000000001E-3</v>
      </c>
      <c r="G143" s="88">
        <f t="shared" si="8"/>
        <v>5.1992609999999999</v>
      </c>
      <c r="H143" s="77">
        <v>8.42</v>
      </c>
      <c r="I143" s="79" t="s">
        <v>66</v>
      </c>
      <c r="J143" s="76">
        <f t="shared" si="11"/>
        <v>8.42</v>
      </c>
      <c r="K143" s="77">
        <v>2760</v>
      </c>
      <c r="L143" s="79" t="s">
        <v>64</v>
      </c>
      <c r="M143" s="74">
        <f t="shared" si="6"/>
        <v>0.27599999999999997</v>
      </c>
      <c r="N143" s="77">
        <v>3016</v>
      </c>
      <c r="O143" s="79" t="s">
        <v>64</v>
      </c>
      <c r="P143" s="74">
        <f t="shared" si="7"/>
        <v>0.30159999999999998</v>
      </c>
    </row>
    <row r="144" spans="1:16">
      <c r="B144" s="89">
        <v>4</v>
      </c>
      <c r="C144" s="79" t="s">
        <v>65</v>
      </c>
      <c r="D144" s="74">
        <f t="shared" si="13"/>
        <v>0.5714285714285714</v>
      </c>
      <c r="E144" s="91">
        <v>5.1159999999999997</v>
      </c>
      <c r="F144" s="92">
        <v>4.9769999999999997E-3</v>
      </c>
      <c r="G144" s="88">
        <f t="shared" si="8"/>
        <v>5.1209769999999999</v>
      </c>
      <c r="H144" s="77">
        <v>8.89</v>
      </c>
      <c r="I144" s="79" t="s">
        <v>66</v>
      </c>
      <c r="J144" s="76">
        <f t="shared" si="11"/>
        <v>8.89</v>
      </c>
      <c r="K144" s="77">
        <v>2850</v>
      </c>
      <c r="L144" s="79" t="s">
        <v>64</v>
      </c>
      <c r="M144" s="74">
        <f t="shared" si="6"/>
        <v>0.28500000000000003</v>
      </c>
      <c r="N144" s="77">
        <v>3061</v>
      </c>
      <c r="O144" s="79" t="s">
        <v>64</v>
      </c>
      <c r="P144" s="74">
        <f t="shared" si="7"/>
        <v>0.30609999999999998</v>
      </c>
    </row>
    <row r="145" spans="2:16">
      <c r="B145" s="89">
        <v>4.5</v>
      </c>
      <c r="C145" s="79" t="s">
        <v>65</v>
      </c>
      <c r="D145" s="74">
        <f t="shared" si="13"/>
        <v>0.6428571428571429</v>
      </c>
      <c r="E145" s="91">
        <v>4.9489999999999998</v>
      </c>
      <c r="F145" s="92">
        <v>4.4970000000000001E-3</v>
      </c>
      <c r="G145" s="88">
        <f t="shared" si="8"/>
        <v>4.9534969999999996</v>
      </c>
      <c r="H145" s="77">
        <v>9.86</v>
      </c>
      <c r="I145" s="79" t="s">
        <v>66</v>
      </c>
      <c r="J145" s="76">
        <f t="shared" si="11"/>
        <v>9.86</v>
      </c>
      <c r="K145" s="77">
        <v>3181</v>
      </c>
      <c r="L145" s="79" t="s">
        <v>64</v>
      </c>
      <c r="M145" s="74">
        <f t="shared" si="6"/>
        <v>0.31809999999999999</v>
      </c>
      <c r="N145" s="77">
        <v>3149</v>
      </c>
      <c r="O145" s="79" t="s">
        <v>64</v>
      </c>
      <c r="P145" s="74">
        <f t="shared" si="7"/>
        <v>0.31490000000000001</v>
      </c>
    </row>
    <row r="146" spans="2:16">
      <c r="B146" s="89">
        <v>5</v>
      </c>
      <c r="C146" s="79" t="s">
        <v>65</v>
      </c>
      <c r="D146" s="74">
        <f t="shared" si="13"/>
        <v>0.7142857142857143</v>
      </c>
      <c r="E146" s="91">
        <v>4.7770000000000001</v>
      </c>
      <c r="F146" s="92">
        <v>4.1060000000000003E-3</v>
      </c>
      <c r="G146" s="88">
        <f t="shared" si="8"/>
        <v>4.7811060000000003</v>
      </c>
      <c r="H146" s="77">
        <v>10.87</v>
      </c>
      <c r="I146" s="79" t="s">
        <v>66</v>
      </c>
      <c r="J146" s="76">
        <f t="shared" si="11"/>
        <v>10.87</v>
      </c>
      <c r="K146" s="77">
        <v>3501</v>
      </c>
      <c r="L146" s="79" t="s">
        <v>64</v>
      </c>
      <c r="M146" s="74">
        <f t="shared" si="6"/>
        <v>0.35009999999999997</v>
      </c>
      <c r="N146" s="77">
        <v>3237</v>
      </c>
      <c r="O146" s="79" t="s">
        <v>64</v>
      </c>
      <c r="P146" s="74">
        <f t="shared" si="7"/>
        <v>0.32369999999999999</v>
      </c>
    </row>
    <row r="147" spans="2:16">
      <c r="B147" s="89">
        <v>5.5</v>
      </c>
      <c r="C147" s="79" t="s">
        <v>65</v>
      </c>
      <c r="D147" s="74">
        <f t="shared" si="13"/>
        <v>0.7857142857142857</v>
      </c>
      <c r="E147" s="91">
        <v>4.6050000000000004</v>
      </c>
      <c r="F147" s="92">
        <v>3.7810000000000001E-3</v>
      </c>
      <c r="G147" s="88">
        <f t="shared" si="8"/>
        <v>4.6087810000000005</v>
      </c>
      <c r="H147" s="77">
        <v>11.91</v>
      </c>
      <c r="I147" s="79" t="s">
        <v>66</v>
      </c>
      <c r="J147" s="76">
        <f t="shared" si="11"/>
        <v>11.91</v>
      </c>
      <c r="K147" s="77">
        <v>3814</v>
      </c>
      <c r="L147" s="79" t="s">
        <v>64</v>
      </c>
      <c r="M147" s="74">
        <f t="shared" si="6"/>
        <v>0.38140000000000002</v>
      </c>
      <c r="N147" s="77">
        <v>3326</v>
      </c>
      <c r="O147" s="79" t="s">
        <v>64</v>
      </c>
      <c r="P147" s="74">
        <f t="shared" si="7"/>
        <v>0.33260000000000001</v>
      </c>
    </row>
    <row r="148" spans="2:16">
      <c r="B148" s="89">
        <v>6</v>
      </c>
      <c r="C148" s="79" t="s">
        <v>65</v>
      </c>
      <c r="D148" s="74">
        <f t="shared" si="13"/>
        <v>0.8571428571428571</v>
      </c>
      <c r="E148" s="91">
        <v>4.4379999999999997</v>
      </c>
      <c r="F148" s="92">
        <v>3.506E-3</v>
      </c>
      <c r="G148" s="88">
        <f t="shared" si="8"/>
        <v>4.4415059999999995</v>
      </c>
      <c r="H148" s="77">
        <v>12.99</v>
      </c>
      <c r="I148" s="79" t="s">
        <v>66</v>
      </c>
      <c r="J148" s="76">
        <f t="shared" si="11"/>
        <v>12.99</v>
      </c>
      <c r="K148" s="77">
        <v>4125</v>
      </c>
      <c r="L148" s="79" t="s">
        <v>64</v>
      </c>
      <c r="M148" s="74">
        <f t="shared" ref="M148:M154" si="14">K148/1000/10</f>
        <v>0.41249999999999998</v>
      </c>
      <c r="N148" s="77">
        <v>3415</v>
      </c>
      <c r="O148" s="79" t="s">
        <v>64</v>
      </c>
      <c r="P148" s="74">
        <f t="shared" ref="P148:P164" si="15">N148/1000/10</f>
        <v>0.34150000000000003</v>
      </c>
    </row>
    <row r="149" spans="2:16">
      <c r="B149" s="89">
        <v>6.5</v>
      </c>
      <c r="C149" s="79" t="s">
        <v>65</v>
      </c>
      <c r="D149" s="74">
        <f t="shared" si="13"/>
        <v>0.9285714285714286</v>
      </c>
      <c r="E149" s="91">
        <v>4.2770000000000001</v>
      </c>
      <c r="F149" s="92">
        <v>3.2699999999999999E-3</v>
      </c>
      <c r="G149" s="88">
        <f t="shared" ref="G149:G212" si="16">E149+F149</f>
        <v>4.2802699999999998</v>
      </c>
      <c r="H149" s="77">
        <v>14.11</v>
      </c>
      <c r="I149" s="79" t="s">
        <v>66</v>
      </c>
      <c r="J149" s="76">
        <f t="shared" si="11"/>
        <v>14.11</v>
      </c>
      <c r="K149" s="77">
        <v>4435</v>
      </c>
      <c r="L149" s="79" t="s">
        <v>64</v>
      </c>
      <c r="M149" s="74">
        <f t="shared" si="14"/>
        <v>0.44349999999999995</v>
      </c>
      <c r="N149" s="77">
        <v>3507</v>
      </c>
      <c r="O149" s="79" t="s">
        <v>64</v>
      </c>
      <c r="P149" s="74">
        <f t="shared" si="15"/>
        <v>0.35070000000000001</v>
      </c>
    </row>
    <row r="150" spans="2:16">
      <c r="B150" s="89">
        <v>7</v>
      </c>
      <c r="C150" s="79" t="s">
        <v>65</v>
      </c>
      <c r="D150" s="74">
        <f t="shared" si="13"/>
        <v>1</v>
      </c>
      <c r="E150" s="91">
        <v>4.1239999999999997</v>
      </c>
      <c r="F150" s="92">
        <v>3.0660000000000001E-3</v>
      </c>
      <c r="G150" s="88">
        <f t="shared" si="16"/>
        <v>4.1270659999999992</v>
      </c>
      <c r="H150" s="77">
        <v>15.27</v>
      </c>
      <c r="I150" s="79" t="s">
        <v>66</v>
      </c>
      <c r="J150" s="76">
        <f t="shared" si="11"/>
        <v>15.27</v>
      </c>
      <c r="K150" s="77">
        <v>4745</v>
      </c>
      <c r="L150" s="79" t="s">
        <v>64</v>
      </c>
      <c r="M150" s="74">
        <f t="shared" si="14"/>
        <v>0.47450000000000003</v>
      </c>
      <c r="N150" s="77">
        <v>3601</v>
      </c>
      <c r="O150" s="79" t="s">
        <v>64</v>
      </c>
      <c r="P150" s="74">
        <f t="shared" si="15"/>
        <v>0.36009999999999998</v>
      </c>
    </row>
    <row r="151" spans="2:16">
      <c r="B151" s="89">
        <v>8</v>
      </c>
      <c r="C151" s="79" t="s">
        <v>65</v>
      </c>
      <c r="D151" s="74">
        <f t="shared" si="13"/>
        <v>1.1428571428571428</v>
      </c>
      <c r="E151" s="91">
        <v>3.8420000000000001</v>
      </c>
      <c r="F151" s="92">
        <v>2.7290000000000001E-3</v>
      </c>
      <c r="G151" s="88">
        <f t="shared" si="16"/>
        <v>3.8447290000000001</v>
      </c>
      <c r="H151" s="77">
        <v>17.73</v>
      </c>
      <c r="I151" s="79" t="s">
        <v>66</v>
      </c>
      <c r="J151" s="76">
        <f t="shared" si="11"/>
        <v>17.73</v>
      </c>
      <c r="K151" s="77">
        <v>5907</v>
      </c>
      <c r="L151" s="79" t="s">
        <v>64</v>
      </c>
      <c r="M151" s="74">
        <f t="shared" si="14"/>
        <v>0.5907</v>
      </c>
      <c r="N151" s="77">
        <v>3798</v>
      </c>
      <c r="O151" s="79" t="s">
        <v>64</v>
      </c>
      <c r="P151" s="74">
        <f t="shared" si="15"/>
        <v>0.37980000000000003</v>
      </c>
    </row>
    <row r="152" spans="2:16">
      <c r="B152" s="89">
        <v>9</v>
      </c>
      <c r="C152" s="79" t="s">
        <v>65</v>
      </c>
      <c r="D152" s="74">
        <f t="shared" si="13"/>
        <v>1.2857142857142858</v>
      </c>
      <c r="E152" s="91">
        <v>3.5920000000000001</v>
      </c>
      <c r="F152" s="92">
        <v>2.4620000000000002E-3</v>
      </c>
      <c r="G152" s="88">
        <f t="shared" si="16"/>
        <v>3.594462</v>
      </c>
      <c r="H152" s="77">
        <v>20.36</v>
      </c>
      <c r="I152" s="79" t="s">
        <v>66</v>
      </c>
      <c r="J152" s="76">
        <f t="shared" si="11"/>
        <v>20.36</v>
      </c>
      <c r="K152" s="77">
        <v>7008</v>
      </c>
      <c r="L152" s="79" t="s">
        <v>64</v>
      </c>
      <c r="M152" s="74">
        <f t="shared" si="14"/>
        <v>0.70079999999999998</v>
      </c>
      <c r="N152" s="77">
        <v>4007</v>
      </c>
      <c r="O152" s="79" t="s">
        <v>64</v>
      </c>
      <c r="P152" s="74">
        <f t="shared" si="15"/>
        <v>0.40069999999999995</v>
      </c>
    </row>
    <row r="153" spans="2:16">
      <c r="B153" s="89">
        <v>10</v>
      </c>
      <c r="C153" s="79" t="s">
        <v>65</v>
      </c>
      <c r="D153" s="74">
        <f t="shared" si="13"/>
        <v>1.4285714285714286</v>
      </c>
      <c r="E153" s="91">
        <v>3.3690000000000002</v>
      </c>
      <c r="F153" s="92">
        <v>2.245E-3</v>
      </c>
      <c r="G153" s="88">
        <f t="shared" si="16"/>
        <v>3.371245</v>
      </c>
      <c r="H153" s="77">
        <v>23.16</v>
      </c>
      <c r="I153" s="79" t="s">
        <v>66</v>
      </c>
      <c r="J153" s="76">
        <f t="shared" si="11"/>
        <v>23.16</v>
      </c>
      <c r="K153" s="77">
        <v>8082</v>
      </c>
      <c r="L153" s="79" t="s">
        <v>64</v>
      </c>
      <c r="M153" s="74">
        <f t="shared" si="14"/>
        <v>0.80820000000000003</v>
      </c>
      <c r="N153" s="77">
        <v>4231</v>
      </c>
      <c r="O153" s="79" t="s">
        <v>64</v>
      </c>
      <c r="P153" s="74">
        <f t="shared" si="15"/>
        <v>0.42309999999999998</v>
      </c>
    </row>
    <row r="154" spans="2:16">
      <c r="B154" s="89">
        <v>11</v>
      </c>
      <c r="C154" s="79" t="s">
        <v>65</v>
      </c>
      <c r="D154" s="74">
        <f t="shared" si="13"/>
        <v>1.5714285714285714</v>
      </c>
      <c r="E154" s="91">
        <v>3.1709999999999998</v>
      </c>
      <c r="F154" s="92">
        <v>2.065E-3</v>
      </c>
      <c r="G154" s="88">
        <f t="shared" si="16"/>
        <v>3.1730649999999998</v>
      </c>
      <c r="H154" s="77">
        <v>26.15</v>
      </c>
      <c r="I154" s="79" t="s">
        <v>66</v>
      </c>
      <c r="J154" s="76">
        <f t="shared" si="11"/>
        <v>26.15</v>
      </c>
      <c r="K154" s="77">
        <v>9149</v>
      </c>
      <c r="L154" s="79" t="s">
        <v>64</v>
      </c>
      <c r="M154" s="74">
        <f t="shared" si="14"/>
        <v>0.91489999999999994</v>
      </c>
      <c r="N154" s="77">
        <v>4471</v>
      </c>
      <c r="O154" s="79" t="s">
        <v>64</v>
      </c>
      <c r="P154" s="74">
        <f t="shared" si="15"/>
        <v>0.4471</v>
      </c>
    </row>
    <row r="155" spans="2:16">
      <c r="B155" s="89">
        <v>12</v>
      </c>
      <c r="C155" s="79" t="s">
        <v>65</v>
      </c>
      <c r="D155" s="74">
        <f t="shared" si="13"/>
        <v>1.7142857142857142</v>
      </c>
      <c r="E155" s="91">
        <v>2.9940000000000002</v>
      </c>
      <c r="F155" s="92">
        <v>1.913E-3</v>
      </c>
      <c r="G155" s="88">
        <f t="shared" si="16"/>
        <v>2.9959130000000003</v>
      </c>
      <c r="H155" s="77">
        <v>29.32</v>
      </c>
      <c r="I155" s="79" t="s">
        <v>66</v>
      </c>
      <c r="J155" s="76">
        <f t="shared" si="11"/>
        <v>29.32</v>
      </c>
      <c r="K155" s="77">
        <v>1.02</v>
      </c>
      <c r="L155" s="78" t="s">
        <v>66</v>
      </c>
      <c r="M155" s="76">
        <f t="shared" ref="M152:M157" si="17">K155</f>
        <v>1.02</v>
      </c>
      <c r="N155" s="77">
        <v>4726</v>
      </c>
      <c r="O155" s="79" t="s">
        <v>64</v>
      </c>
      <c r="P155" s="74">
        <f t="shared" si="15"/>
        <v>0.47260000000000002</v>
      </c>
    </row>
    <row r="156" spans="2:16">
      <c r="B156" s="89">
        <v>13</v>
      </c>
      <c r="C156" s="79" t="s">
        <v>65</v>
      </c>
      <c r="D156" s="74">
        <f t="shared" si="13"/>
        <v>1.8571428571428572</v>
      </c>
      <c r="E156" s="91">
        <v>2.835</v>
      </c>
      <c r="F156" s="92">
        <v>1.7830000000000001E-3</v>
      </c>
      <c r="G156" s="88">
        <f t="shared" si="16"/>
        <v>2.8367830000000001</v>
      </c>
      <c r="H156" s="77">
        <v>32.68</v>
      </c>
      <c r="I156" s="79" t="s">
        <v>66</v>
      </c>
      <c r="J156" s="76">
        <f t="shared" si="11"/>
        <v>32.68</v>
      </c>
      <c r="K156" s="77">
        <v>1.1299999999999999</v>
      </c>
      <c r="L156" s="79" t="s">
        <v>66</v>
      </c>
      <c r="M156" s="76">
        <f t="shared" si="17"/>
        <v>1.1299999999999999</v>
      </c>
      <c r="N156" s="77">
        <v>4998</v>
      </c>
      <c r="O156" s="79" t="s">
        <v>64</v>
      </c>
      <c r="P156" s="74">
        <f t="shared" si="15"/>
        <v>0.49980000000000002</v>
      </c>
    </row>
    <row r="157" spans="2:16">
      <c r="B157" s="89">
        <v>14</v>
      </c>
      <c r="C157" s="79" t="s">
        <v>65</v>
      </c>
      <c r="D157" s="74">
        <f t="shared" si="13"/>
        <v>2</v>
      </c>
      <c r="E157" s="91">
        <v>2.6909999999999998</v>
      </c>
      <c r="F157" s="92">
        <v>1.67E-3</v>
      </c>
      <c r="G157" s="88">
        <f t="shared" si="16"/>
        <v>2.6926699999999997</v>
      </c>
      <c r="H157" s="77">
        <v>36.22</v>
      </c>
      <c r="I157" s="79" t="s">
        <v>66</v>
      </c>
      <c r="J157" s="76">
        <f t="shared" si="11"/>
        <v>36.22</v>
      </c>
      <c r="K157" s="77">
        <v>1.24</v>
      </c>
      <c r="L157" s="79" t="s">
        <v>66</v>
      </c>
      <c r="M157" s="76">
        <f t="shared" si="17"/>
        <v>1.24</v>
      </c>
      <c r="N157" s="77">
        <v>5287</v>
      </c>
      <c r="O157" s="79" t="s">
        <v>64</v>
      </c>
      <c r="P157" s="74">
        <f t="shared" si="15"/>
        <v>0.52869999999999995</v>
      </c>
    </row>
    <row r="158" spans="2:16">
      <c r="B158" s="89">
        <v>15</v>
      </c>
      <c r="C158" s="79" t="s">
        <v>65</v>
      </c>
      <c r="D158" s="74">
        <f t="shared" si="13"/>
        <v>2.1428571428571428</v>
      </c>
      <c r="E158" s="91">
        <v>2.593</v>
      </c>
      <c r="F158" s="92">
        <v>1.5709999999999999E-3</v>
      </c>
      <c r="G158" s="88">
        <f t="shared" si="16"/>
        <v>2.5945710000000002</v>
      </c>
      <c r="H158" s="77">
        <v>39.909999999999997</v>
      </c>
      <c r="I158" s="79" t="s">
        <v>66</v>
      </c>
      <c r="J158" s="76">
        <f t="shared" si="11"/>
        <v>39.909999999999997</v>
      </c>
      <c r="K158" s="77">
        <v>1.35</v>
      </c>
      <c r="L158" s="79" t="s">
        <v>66</v>
      </c>
      <c r="M158" s="76">
        <f t="shared" ref="M158:M160" si="18">K158</f>
        <v>1.35</v>
      </c>
      <c r="N158" s="77">
        <v>5591</v>
      </c>
      <c r="O158" s="79" t="s">
        <v>64</v>
      </c>
      <c r="P158" s="74">
        <f t="shared" si="15"/>
        <v>0.55910000000000004</v>
      </c>
    </row>
    <row r="159" spans="2:16">
      <c r="B159" s="89">
        <v>16</v>
      </c>
      <c r="C159" s="79" t="s">
        <v>65</v>
      </c>
      <c r="D159" s="74">
        <f t="shared" si="13"/>
        <v>2.2857142857142856</v>
      </c>
      <c r="E159" s="91">
        <v>2.492</v>
      </c>
      <c r="F159" s="92">
        <v>1.4840000000000001E-3</v>
      </c>
      <c r="G159" s="88">
        <f t="shared" si="16"/>
        <v>2.493484</v>
      </c>
      <c r="H159" s="77">
        <v>43.76</v>
      </c>
      <c r="I159" s="79" t="s">
        <v>66</v>
      </c>
      <c r="J159" s="76">
        <f t="shared" si="11"/>
        <v>43.76</v>
      </c>
      <c r="K159" s="77">
        <v>1.46</v>
      </c>
      <c r="L159" s="79" t="s">
        <v>66</v>
      </c>
      <c r="M159" s="76">
        <f t="shared" si="18"/>
        <v>1.46</v>
      </c>
      <c r="N159" s="77">
        <v>5910</v>
      </c>
      <c r="O159" s="79" t="s">
        <v>64</v>
      </c>
      <c r="P159" s="74">
        <f t="shared" si="15"/>
        <v>0.59099999999999997</v>
      </c>
    </row>
    <row r="160" spans="2:16">
      <c r="B160" s="89">
        <v>17</v>
      </c>
      <c r="C160" s="79" t="s">
        <v>65</v>
      </c>
      <c r="D160" s="74">
        <f t="shared" si="13"/>
        <v>2.4285714285714284</v>
      </c>
      <c r="E160" s="91">
        <v>2.387</v>
      </c>
      <c r="F160" s="92">
        <v>1.407E-3</v>
      </c>
      <c r="G160" s="88">
        <f t="shared" si="16"/>
        <v>2.3884069999999999</v>
      </c>
      <c r="H160" s="77">
        <v>47.76</v>
      </c>
      <c r="I160" s="79" t="s">
        <v>66</v>
      </c>
      <c r="J160" s="76">
        <f t="shared" si="11"/>
        <v>47.76</v>
      </c>
      <c r="K160" s="77">
        <v>1.57</v>
      </c>
      <c r="L160" s="79" t="s">
        <v>66</v>
      </c>
      <c r="M160" s="76">
        <f t="shared" si="18"/>
        <v>1.57</v>
      </c>
      <c r="N160" s="77">
        <v>6244</v>
      </c>
      <c r="O160" s="79" t="s">
        <v>64</v>
      </c>
      <c r="P160" s="74">
        <f t="shared" si="15"/>
        <v>0.62439999999999996</v>
      </c>
    </row>
    <row r="161" spans="2:16">
      <c r="B161" s="89">
        <v>18</v>
      </c>
      <c r="C161" s="79" t="s">
        <v>65</v>
      </c>
      <c r="D161" s="74">
        <f t="shared" si="13"/>
        <v>2.5714285714285716</v>
      </c>
      <c r="E161" s="91">
        <v>2.2879999999999998</v>
      </c>
      <c r="F161" s="92">
        <v>1.3370000000000001E-3</v>
      </c>
      <c r="G161" s="88">
        <f t="shared" si="16"/>
        <v>2.2893369999999997</v>
      </c>
      <c r="H161" s="77">
        <v>51.94</v>
      </c>
      <c r="I161" s="79" t="s">
        <v>66</v>
      </c>
      <c r="J161" s="76">
        <f t="shared" si="11"/>
        <v>51.94</v>
      </c>
      <c r="K161" s="77">
        <v>1.68</v>
      </c>
      <c r="L161" s="79" t="s">
        <v>66</v>
      </c>
      <c r="M161" s="76">
        <f t="shared" ref="M161:M199" si="19">K161</f>
        <v>1.68</v>
      </c>
      <c r="N161" s="77">
        <v>6594</v>
      </c>
      <c r="O161" s="79" t="s">
        <v>64</v>
      </c>
      <c r="P161" s="74">
        <f t="shared" si="15"/>
        <v>0.65939999999999999</v>
      </c>
    </row>
    <row r="162" spans="2:16">
      <c r="B162" s="89">
        <v>20</v>
      </c>
      <c r="C162" s="79" t="s">
        <v>65</v>
      </c>
      <c r="D162" s="74">
        <f t="shared" si="13"/>
        <v>2.8571428571428572</v>
      </c>
      <c r="E162" s="91">
        <v>2.1120000000000001</v>
      </c>
      <c r="F162" s="92">
        <v>1.2179999999999999E-3</v>
      </c>
      <c r="G162" s="88">
        <f t="shared" si="16"/>
        <v>2.1132180000000003</v>
      </c>
      <c r="H162" s="77">
        <v>60.84</v>
      </c>
      <c r="I162" s="79" t="s">
        <v>66</v>
      </c>
      <c r="J162" s="76">
        <f t="shared" si="11"/>
        <v>60.84</v>
      </c>
      <c r="K162" s="77">
        <v>2.1</v>
      </c>
      <c r="L162" s="79" t="s">
        <v>66</v>
      </c>
      <c r="M162" s="76">
        <f t="shared" si="19"/>
        <v>2.1</v>
      </c>
      <c r="N162" s="77">
        <v>7344</v>
      </c>
      <c r="O162" s="79" t="s">
        <v>64</v>
      </c>
      <c r="P162" s="74">
        <f t="shared" si="15"/>
        <v>0.73440000000000005</v>
      </c>
    </row>
    <row r="163" spans="2:16">
      <c r="B163" s="89">
        <v>22.5</v>
      </c>
      <c r="C163" s="79" t="s">
        <v>65</v>
      </c>
      <c r="D163" s="74">
        <f t="shared" si="13"/>
        <v>3.2142857142857144</v>
      </c>
      <c r="E163" s="91">
        <v>1.9279999999999999</v>
      </c>
      <c r="F163" s="92">
        <v>1.0970000000000001E-3</v>
      </c>
      <c r="G163" s="88">
        <f t="shared" si="16"/>
        <v>1.9290969999999998</v>
      </c>
      <c r="H163" s="77">
        <v>72.94</v>
      </c>
      <c r="I163" s="79" t="s">
        <v>66</v>
      </c>
      <c r="J163" s="76">
        <f t="shared" si="11"/>
        <v>72.94</v>
      </c>
      <c r="K163" s="77">
        <v>2.72</v>
      </c>
      <c r="L163" s="79" t="s">
        <v>66</v>
      </c>
      <c r="M163" s="76">
        <f t="shared" si="19"/>
        <v>2.72</v>
      </c>
      <c r="N163" s="77">
        <v>8372</v>
      </c>
      <c r="O163" s="79" t="s">
        <v>64</v>
      </c>
      <c r="P163" s="74">
        <f t="shared" si="15"/>
        <v>0.83719999999999994</v>
      </c>
    </row>
    <row r="164" spans="2:16">
      <c r="B164" s="89">
        <v>25</v>
      </c>
      <c r="C164" s="79" t="s">
        <v>65</v>
      </c>
      <c r="D164" s="74">
        <f t="shared" si="13"/>
        <v>3.5714285714285716</v>
      </c>
      <c r="E164" s="91">
        <v>1.7749999999999999</v>
      </c>
      <c r="F164" s="92">
        <v>9.9930000000000006E-4</v>
      </c>
      <c r="G164" s="88">
        <f t="shared" si="16"/>
        <v>1.7759992999999998</v>
      </c>
      <c r="H164" s="77">
        <v>86.15</v>
      </c>
      <c r="I164" s="79" t="s">
        <v>66</v>
      </c>
      <c r="J164" s="76">
        <f t="shared" si="11"/>
        <v>86.15</v>
      </c>
      <c r="K164" s="77">
        <v>3.31</v>
      </c>
      <c r="L164" s="79" t="s">
        <v>66</v>
      </c>
      <c r="M164" s="76">
        <f t="shared" si="19"/>
        <v>3.31</v>
      </c>
      <c r="N164" s="77">
        <v>9501</v>
      </c>
      <c r="O164" s="79" t="s">
        <v>64</v>
      </c>
      <c r="P164" s="74">
        <f t="shared" si="15"/>
        <v>0.95009999999999994</v>
      </c>
    </row>
    <row r="165" spans="2:16">
      <c r="B165" s="89">
        <v>27.5</v>
      </c>
      <c r="C165" s="79" t="s">
        <v>65</v>
      </c>
      <c r="D165" s="74">
        <f t="shared" si="13"/>
        <v>3.9285714285714284</v>
      </c>
      <c r="E165" s="91">
        <v>1.645</v>
      </c>
      <c r="F165" s="92">
        <v>9.1799999999999998E-4</v>
      </c>
      <c r="G165" s="88">
        <f t="shared" si="16"/>
        <v>1.645918</v>
      </c>
      <c r="H165" s="77">
        <v>100.45</v>
      </c>
      <c r="I165" s="79" t="s">
        <v>66</v>
      </c>
      <c r="J165" s="76">
        <f t="shared" si="11"/>
        <v>100.45</v>
      </c>
      <c r="K165" s="77">
        <v>3.88</v>
      </c>
      <c r="L165" s="79" t="s">
        <v>66</v>
      </c>
      <c r="M165" s="76">
        <f t="shared" si="19"/>
        <v>3.88</v>
      </c>
      <c r="N165" s="77">
        <v>1.07</v>
      </c>
      <c r="O165" s="78" t="s">
        <v>66</v>
      </c>
      <c r="P165" s="74">
        <f t="shared" ref="P161:P168" si="20">N165</f>
        <v>1.07</v>
      </c>
    </row>
    <row r="166" spans="2:16">
      <c r="B166" s="89">
        <v>30</v>
      </c>
      <c r="C166" s="79" t="s">
        <v>65</v>
      </c>
      <c r="D166" s="74">
        <f t="shared" si="13"/>
        <v>4.2857142857142856</v>
      </c>
      <c r="E166" s="91">
        <v>1.532</v>
      </c>
      <c r="F166" s="92">
        <v>8.4949999999999999E-4</v>
      </c>
      <c r="G166" s="88">
        <f t="shared" si="16"/>
        <v>1.5328495</v>
      </c>
      <c r="H166" s="77">
        <v>115.84</v>
      </c>
      <c r="I166" s="79" t="s">
        <v>66</v>
      </c>
      <c r="J166" s="76">
        <f t="shared" si="11"/>
        <v>115.84</v>
      </c>
      <c r="K166" s="77">
        <v>4.46</v>
      </c>
      <c r="L166" s="79" t="s">
        <v>66</v>
      </c>
      <c r="M166" s="76">
        <f t="shared" si="19"/>
        <v>4.46</v>
      </c>
      <c r="N166" s="77">
        <v>1.21</v>
      </c>
      <c r="O166" s="79" t="s">
        <v>66</v>
      </c>
      <c r="P166" s="74">
        <f t="shared" si="20"/>
        <v>1.21</v>
      </c>
    </row>
    <row r="167" spans="2:16">
      <c r="B167" s="89">
        <v>32.5</v>
      </c>
      <c r="C167" s="79" t="s">
        <v>65</v>
      </c>
      <c r="D167" s="74">
        <f t="shared" si="13"/>
        <v>4.6428571428571432</v>
      </c>
      <c r="E167" s="91">
        <v>1.4350000000000001</v>
      </c>
      <c r="F167" s="92">
        <v>7.9089999999999998E-4</v>
      </c>
      <c r="G167" s="88">
        <f t="shared" si="16"/>
        <v>1.4357909</v>
      </c>
      <c r="H167" s="77">
        <v>132.32</v>
      </c>
      <c r="I167" s="79" t="s">
        <v>66</v>
      </c>
      <c r="J167" s="76">
        <f t="shared" si="11"/>
        <v>132.32</v>
      </c>
      <c r="K167" s="77">
        <v>5.04</v>
      </c>
      <c r="L167" s="79" t="s">
        <v>66</v>
      </c>
      <c r="M167" s="76">
        <f t="shared" si="19"/>
        <v>5.04</v>
      </c>
      <c r="N167" s="77">
        <v>1.35</v>
      </c>
      <c r="O167" s="79" t="s">
        <v>66</v>
      </c>
      <c r="P167" s="74">
        <f t="shared" si="20"/>
        <v>1.35</v>
      </c>
    </row>
    <row r="168" spans="2:16">
      <c r="B168" s="89">
        <v>35</v>
      </c>
      <c r="C168" s="79" t="s">
        <v>65</v>
      </c>
      <c r="D168" s="74">
        <f t="shared" si="13"/>
        <v>5</v>
      </c>
      <c r="E168" s="91">
        <v>1.349</v>
      </c>
      <c r="F168" s="92">
        <v>7.4030000000000005E-4</v>
      </c>
      <c r="G168" s="88">
        <f t="shared" si="16"/>
        <v>1.3497402999999999</v>
      </c>
      <c r="H168" s="77">
        <v>149.88</v>
      </c>
      <c r="I168" s="79" t="s">
        <v>66</v>
      </c>
      <c r="J168" s="76">
        <f t="shared" si="11"/>
        <v>149.88</v>
      </c>
      <c r="K168" s="77">
        <v>5.63</v>
      </c>
      <c r="L168" s="79" t="s">
        <v>66</v>
      </c>
      <c r="M168" s="76">
        <f t="shared" si="19"/>
        <v>5.63</v>
      </c>
      <c r="N168" s="77">
        <v>1.5</v>
      </c>
      <c r="O168" s="79" t="s">
        <v>66</v>
      </c>
      <c r="P168" s="74">
        <f t="shared" si="20"/>
        <v>1.5</v>
      </c>
    </row>
    <row r="169" spans="2:16">
      <c r="B169" s="89">
        <v>37.5</v>
      </c>
      <c r="C169" s="79" t="s">
        <v>65</v>
      </c>
      <c r="D169" s="74">
        <f t="shared" si="13"/>
        <v>5.3571428571428568</v>
      </c>
      <c r="E169" s="91">
        <v>1.2729999999999999</v>
      </c>
      <c r="F169" s="92">
        <v>6.96E-4</v>
      </c>
      <c r="G169" s="88">
        <f t="shared" si="16"/>
        <v>1.2736959999999999</v>
      </c>
      <c r="H169" s="77">
        <v>168.52</v>
      </c>
      <c r="I169" s="79" t="s">
        <v>66</v>
      </c>
      <c r="J169" s="76">
        <f t="shared" si="11"/>
        <v>168.52</v>
      </c>
      <c r="K169" s="77">
        <v>6.23</v>
      </c>
      <c r="L169" s="79" t="s">
        <v>66</v>
      </c>
      <c r="M169" s="76">
        <f t="shared" si="19"/>
        <v>6.23</v>
      </c>
      <c r="N169" s="77">
        <v>1.66</v>
      </c>
      <c r="O169" s="79" t="s">
        <v>66</v>
      </c>
      <c r="P169" s="74">
        <f t="shared" ref="P169:P174" si="21">N169</f>
        <v>1.66</v>
      </c>
    </row>
    <row r="170" spans="2:16">
      <c r="B170" s="89">
        <v>40</v>
      </c>
      <c r="C170" s="79" t="s">
        <v>65</v>
      </c>
      <c r="D170" s="74">
        <f t="shared" si="13"/>
        <v>5.7142857142857144</v>
      </c>
      <c r="E170" s="91">
        <v>1.2050000000000001</v>
      </c>
      <c r="F170" s="92">
        <v>6.5689999999999998E-4</v>
      </c>
      <c r="G170" s="88">
        <f t="shared" si="16"/>
        <v>1.2056569000000001</v>
      </c>
      <c r="H170" s="77">
        <v>188.25</v>
      </c>
      <c r="I170" s="79" t="s">
        <v>66</v>
      </c>
      <c r="J170" s="76">
        <f t="shared" si="11"/>
        <v>188.25</v>
      </c>
      <c r="K170" s="77">
        <v>6.84</v>
      </c>
      <c r="L170" s="79" t="s">
        <v>66</v>
      </c>
      <c r="M170" s="76">
        <f t="shared" si="19"/>
        <v>6.84</v>
      </c>
      <c r="N170" s="77">
        <v>1.83</v>
      </c>
      <c r="O170" s="79" t="s">
        <v>66</v>
      </c>
      <c r="P170" s="74">
        <f t="shared" si="21"/>
        <v>1.83</v>
      </c>
    </row>
    <row r="171" spans="2:16">
      <c r="B171" s="89">
        <v>45</v>
      </c>
      <c r="C171" s="79" t="s">
        <v>65</v>
      </c>
      <c r="D171" s="74">
        <f t="shared" si="13"/>
        <v>6.4285714285714288</v>
      </c>
      <c r="E171" s="91">
        <v>1.089</v>
      </c>
      <c r="F171" s="92">
        <v>5.9119999999999995E-4</v>
      </c>
      <c r="G171" s="88">
        <f t="shared" si="16"/>
        <v>1.0895911999999999</v>
      </c>
      <c r="H171" s="77">
        <v>230.9</v>
      </c>
      <c r="I171" s="79" t="s">
        <v>66</v>
      </c>
      <c r="J171" s="76">
        <f t="shared" si="11"/>
        <v>230.9</v>
      </c>
      <c r="K171" s="77">
        <v>9.14</v>
      </c>
      <c r="L171" s="79" t="s">
        <v>66</v>
      </c>
      <c r="M171" s="76">
        <f t="shared" si="19"/>
        <v>9.14</v>
      </c>
      <c r="N171" s="77">
        <v>2.2000000000000002</v>
      </c>
      <c r="O171" s="79" t="s">
        <v>66</v>
      </c>
      <c r="P171" s="74">
        <f t="shared" si="21"/>
        <v>2.2000000000000002</v>
      </c>
    </row>
    <row r="172" spans="2:16">
      <c r="B172" s="89">
        <v>50</v>
      </c>
      <c r="C172" s="79" t="s">
        <v>65</v>
      </c>
      <c r="D172" s="74">
        <f t="shared" si="13"/>
        <v>7.1428571428571432</v>
      </c>
      <c r="E172" s="91">
        <v>0.99419999999999997</v>
      </c>
      <c r="F172" s="92">
        <v>5.3790000000000001E-4</v>
      </c>
      <c r="G172" s="88">
        <f t="shared" si="16"/>
        <v>0.99473789999999995</v>
      </c>
      <c r="H172" s="77">
        <v>277.85000000000002</v>
      </c>
      <c r="I172" s="79" t="s">
        <v>66</v>
      </c>
      <c r="J172" s="76">
        <f t="shared" ref="J172:J179" si="22">H172</f>
        <v>277.85000000000002</v>
      </c>
      <c r="K172" s="77">
        <v>11.32</v>
      </c>
      <c r="L172" s="79" t="s">
        <v>66</v>
      </c>
      <c r="M172" s="76">
        <f t="shared" si="19"/>
        <v>11.32</v>
      </c>
      <c r="N172" s="77">
        <v>2.61</v>
      </c>
      <c r="O172" s="79" t="s">
        <v>66</v>
      </c>
      <c r="P172" s="74">
        <f t="shared" si="21"/>
        <v>2.61</v>
      </c>
    </row>
    <row r="173" spans="2:16">
      <c r="B173" s="89">
        <v>55</v>
      </c>
      <c r="C173" s="79" t="s">
        <v>65</v>
      </c>
      <c r="D173" s="74">
        <f t="shared" si="13"/>
        <v>7.8571428571428568</v>
      </c>
      <c r="E173" s="91">
        <v>0.91469999999999996</v>
      </c>
      <c r="F173" s="92">
        <v>4.9370000000000002E-4</v>
      </c>
      <c r="G173" s="88">
        <f t="shared" si="16"/>
        <v>0.9151937</v>
      </c>
      <c r="H173" s="77">
        <v>329.09</v>
      </c>
      <c r="I173" s="79" t="s">
        <v>66</v>
      </c>
      <c r="J173" s="76">
        <f t="shared" si="22"/>
        <v>329.09</v>
      </c>
      <c r="K173" s="77">
        <v>13.47</v>
      </c>
      <c r="L173" s="79" t="s">
        <v>66</v>
      </c>
      <c r="M173" s="76">
        <f t="shared" si="19"/>
        <v>13.47</v>
      </c>
      <c r="N173" s="77">
        <v>3.06</v>
      </c>
      <c r="O173" s="79" t="s">
        <v>66</v>
      </c>
      <c r="P173" s="74">
        <f t="shared" si="21"/>
        <v>3.06</v>
      </c>
    </row>
    <row r="174" spans="2:16">
      <c r="B174" s="89">
        <v>60</v>
      </c>
      <c r="C174" s="79" t="s">
        <v>65</v>
      </c>
      <c r="D174" s="74">
        <f t="shared" si="13"/>
        <v>8.5714285714285712</v>
      </c>
      <c r="E174" s="91">
        <v>0.84740000000000004</v>
      </c>
      <c r="F174" s="92">
        <v>4.5659999999999999E-4</v>
      </c>
      <c r="G174" s="88">
        <f t="shared" si="16"/>
        <v>0.84785660000000007</v>
      </c>
      <c r="H174" s="77">
        <v>384.6</v>
      </c>
      <c r="I174" s="79" t="s">
        <v>66</v>
      </c>
      <c r="J174" s="76">
        <f t="shared" si="22"/>
        <v>384.6</v>
      </c>
      <c r="K174" s="77">
        <v>15.61</v>
      </c>
      <c r="L174" s="79" t="s">
        <v>66</v>
      </c>
      <c r="M174" s="76">
        <f t="shared" si="19"/>
        <v>15.61</v>
      </c>
      <c r="N174" s="77">
        <v>3.54</v>
      </c>
      <c r="O174" s="79" t="s">
        <v>66</v>
      </c>
      <c r="P174" s="74">
        <f t="shared" si="21"/>
        <v>3.54</v>
      </c>
    </row>
    <row r="175" spans="2:16">
      <c r="B175" s="89">
        <v>65</v>
      </c>
      <c r="C175" s="79" t="s">
        <v>65</v>
      </c>
      <c r="D175" s="74">
        <f t="shared" si="13"/>
        <v>9.2857142857142865</v>
      </c>
      <c r="E175" s="91">
        <v>0.78979999999999995</v>
      </c>
      <c r="F175" s="92">
        <v>4.2489999999999997E-4</v>
      </c>
      <c r="G175" s="88">
        <f t="shared" si="16"/>
        <v>0.7902248999999999</v>
      </c>
      <c r="H175" s="77">
        <v>444.32</v>
      </c>
      <c r="I175" s="79" t="s">
        <v>66</v>
      </c>
      <c r="J175" s="76">
        <f t="shared" si="22"/>
        <v>444.32</v>
      </c>
      <c r="K175" s="77">
        <v>17.78</v>
      </c>
      <c r="L175" s="79" t="s">
        <v>66</v>
      </c>
      <c r="M175" s="76">
        <f t="shared" si="19"/>
        <v>17.78</v>
      </c>
      <c r="N175" s="77">
        <v>4.0599999999999996</v>
      </c>
      <c r="O175" s="79" t="s">
        <v>66</v>
      </c>
      <c r="P175" s="76">
        <f t="shared" ref="P175:P209" si="23">N175</f>
        <v>4.0599999999999996</v>
      </c>
    </row>
    <row r="176" spans="2:16">
      <c r="B176" s="89">
        <v>70</v>
      </c>
      <c r="C176" s="79" t="s">
        <v>65</v>
      </c>
      <c r="D176" s="74">
        <f t="shared" si="13"/>
        <v>10</v>
      </c>
      <c r="E176" s="91">
        <v>0.74</v>
      </c>
      <c r="F176" s="92">
        <v>3.9740000000000001E-4</v>
      </c>
      <c r="G176" s="88">
        <f t="shared" si="16"/>
        <v>0.74039739999999998</v>
      </c>
      <c r="H176" s="77">
        <v>508.24</v>
      </c>
      <c r="I176" s="79" t="s">
        <v>66</v>
      </c>
      <c r="J176" s="76">
        <f t="shared" si="22"/>
        <v>508.24</v>
      </c>
      <c r="K176" s="77">
        <v>19.98</v>
      </c>
      <c r="L176" s="79" t="s">
        <v>66</v>
      </c>
      <c r="M176" s="76">
        <f t="shared" si="19"/>
        <v>19.98</v>
      </c>
      <c r="N176" s="77">
        <v>4.62</v>
      </c>
      <c r="O176" s="79" t="s">
        <v>66</v>
      </c>
      <c r="P176" s="76">
        <f t="shared" si="23"/>
        <v>4.62</v>
      </c>
    </row>
    <row r="177" spans="1:16">
      <c r="A177" s="4"/>
      <c r="B177" s="89">
        <v>80</v>
      </c>
      <c r="C177" s="79" t="s">
        <v>65</v>
      </c>
      <c r="D177" s="74">
        <f t="shared" si="13"/>
        <v>11.428571428571429</v>
      </c>
      <c r="E177" s="91">
        <v>0.65839999999999999</v>
      </c>
      <c r="F177" s="92">
        <v>3.523E-4</v>
      </c>
      <c r="G177" s="88">
        <f t="shared" si="16"/>
        <v>0.65875229999999996</v>
      </c>
      <c r="H177" s="77">
        <v>648.26</v>
      </c>
      <c r="I177" s="79" t="s">
        <v>66</v>
      </c>
      <c r="J177" s="76">
        <f t="shared" si="22"/>
        <v>648.26</v>
      </c>
      <c r="K177" s="77">
        <v>28.19</v>
      </c>
      <c r="L177" s="79" t="s">
        <v>66</v>
      </c>
      <c r="M177" s="76">
        <f t="shared" si="19"/>
        <v>28.19</v>
      </c>
      <c r="N177" s="77">
        <v>5.84</v>
      </c>
      <c r="O177" s="79" t="s">
        <v>66</v>
      </c>
      <c r="P177" s="76">
        <f t="shared" si="23"/>
        <v>5.84</v>
      </c>
    </row>
    <row r="178" spans="1:16">
      <c r="B178" s="77">
        <v>90</v>
      </c>
      <c r="C178" s="79" t="s">
        <v>65</v>
      </c>
      <c r="D178" s="74">
        <f t="shared" si="13"/>
        <v>12.857142857142858</v>
      </c>
      <c r="E178" s="91">
        <v>0.59460000000000002</v>
      </c>
      <c r="F178" s="92">
        <v>3.168E-4</v>
      </c>
      <c r="G178" s="88">
        <f t="shared" si="16"/>
        <v>0.59491680000000002</v>
      </c>
      <c r="H178" s="77">
        <v>804.46</v>
      </c>
      <c r="I178" s="79" t="s">
        <v>66</v>
      </c>
      <c r="J178" s="76">
        <f t="shared" si="22"/>
        <v>804.46</v>
      </c>
      <c r="K178" s="77">
        <v>35.880000000000003</v>
      </c>
      <c r="L178" s="79" t="s">
        <v>66</v>
      </c>
      <c r="M178" s="76">
        <f t="shared" si="19"/>
        <v>35.880000000000003</v>
      </c>
      <c r="N178" s="77">
        <v>7.2</v>
      </c>
      <c r="O178" s="79" t="s">
        <v>66</v>
      </c>
      <c r="P178" s="76">
        <f t="shared" si="23"/>
        <v>7.2</v>
      </c>
    </row>
    <row r="179" spans="1:16">
      <c r="B179" s="89">
        <v>100</v>
      </c>
      <c r="C179" s="90" t="s">
        <v>65</v>
      </c>
      <c r="D179" s="74">
        <f t="shared" si="13"/>
        <v>14.285714285714286</v>
      </c>
      <c r="E179" s="91">
        <v>0.54349999999999998</v>
      </c>
      <c r="F179" s="92">
        <v>2.8800000000000001E-4</v>
      </c>
      <c r="G179" s="88">
        <f t="shared" si="16"/>
        <v>0.54378799999999994</v>
      </c>
      <c r="H179" s="77">
        <v>976.38</v>
      </c>
      <c r="I179" s="79" t="s">
        <v>66</v>
      </c>
      <c r="J179" s="76">
        <f t="shared" si="22"/>
        <v>976.38</v>
      </c>
      <c r="K179" s="77">
        <v>43.41</v>
      </c>
      <c r="L179" s="79" t="s">
        <v>66</v>
      </c>
      <c r="M179" s="76">
        <f t="shared" si="19"/>
        <v>43.41</v>
      </c>
      <c r="N179" s="77">
        <v>8.69</v>
      </c>
      <c r="O179" s="79" t="s">
        <v>66</v>
      </c>
      <c r="P179" s="76">
        <f t="shared" si="23"/>
        <v>8.69</v>
      </c>
    </row>
    <row r="180" spans="1:16">
      <c r="B180" s="89">
        <v>110</v>
      </c>
      <c r="C180" s="90" t="s">
        <v>65</v>
      </c>
      <c r="D180" s="74">
        <f t="shared" si="13"/>
        <v>15.714285714285714</v>
      </c>
      <c r="E180" s="91">
        <v>0.50180000000000002</v>
      </c>
      <c r="F180" s="92">
        <v>2.6420000000000003E-4</v>
      </c>
      <c r="G180" s="88">
        <f t="shared" si="16"/>
        <v>0.50206420000000007</v>
      </c>
      <c r="H180" s="77">
        <v>1.1599999999999999</v>
      </c>
      <c r="I180" s="78" t="s">
        <v>12</v>
      </c>
      <c r="J180" s="76">
        <f t="shared" ref="J177:J182" si="24">H180*1000</f>
        <v>1160</v>
      </c>
      <c r="K180" s="77">
        <v>50.92</v>
      </c>
      <c r="L180" s="79" t="s">
        <v>66</v>
      </c>
      <c r="M180" s="76">
        <f t="shared" si="19"/>
        <v>50.92</v>
      </c>
      <c r="N180" s="77">
        <v>10.32</v>
      </c>
      <c r="O180" s="79" t="s">
        <v>66</v>
      </c>
      <c r="P180" s="76">
        <f t="shared" si="23"/>
        <v>10.32</v>
      </c>
    </row>
    <row r="181" spans="1:16">
      <c r="B181" s="89">
        <v>120</v>
      </c>
      <c r="C181" s="90" t="s">
        <v>65</v>
      </c>
      <c r="D181" s="74">
        <f t="shared" si="13"/>
        <v>17.142857142857142</v>
      </c>
      <c r="E181" s="91">
        <v>0.46700000000000003</v>
      </c>
      <c r="F181" s="92">
        <v>2.4420000000000003E-4</v>
      </c>
      <c r="G181" s="88">
        <f t="shared" si="16"/>
        <v>0.46724420000000005</v>
      </c>
      <c r="H181" s="77">
        <v>1.37</v>
      </c>
      <c r="I181" s="79" t="s">
        <v>12</v>
      </c>
      <c r="J181" s="76">
        <f t="shared" si="24"/>
        <v>1370</v>
      </c>
      <c r="K181" s="77">
        <v>58.46</v>
      </c>
      <c r="L181" s="79" t="s">
        <v>66</v>
      </c>
      <c r="M181" s="76">
        <f t="shared" si="19"/>
        <v>58.46</v>
      </c>
      <c r="N181" s="77">
        <v>12.07</v>
      </c>
      <c r="O181" s="79" t="s">
        <v>66</v>
      </c>
      <c r="P181" s="76">
        <f t="shared" si="23"/>
        <v>12.07</v>
      </c>
    </row>
    <row r="182" spans="1:16">
      <c r="B182" s="89">
        <v>130</v>
      </c>
      <c r="C182" s="90" t="s">
        <v>65</v>
      </c>
      <c r="D182" s="74">
        <f t="shared" si="13"/>
        <v>18.571428571428573</v>
      </c>
      <c r="E182" s="91">
        <v>0.4375</v>
      </c>
      <c r="F182" s="92">
        <v>2.2709999999999999E-4</v>
      </c>
      <c r="G182" s="88">
        <f t="shared" si="16"/>
        <v>0.43772709999999998</v>
      </c>
      <c r="H182" s="77">
        <v>1.58</v>
      </c>
      <c r="I182" s="79" t="s">
        <v>12</v>
      </c>
      <c r="J182" s="76">
        <f t="shared" si="24"/>
        <v>1580</v>
      </c>
      <c r="K182" s="77">
        <v>66.069999999999993</v>
      </c>
      <c r="L182" s="79" t="s">
        <v>66</v>
      </c>
      <c r="M182" s="76">
        <f t="shared" si="19"/>
        <v>66.069999999999993</v>
      </c>
      <c r="N182" s="77">
        <v>13.95</v>
      </c>
      <c r="O182" s="79" t="s">
        <v>66</v>
      </c>
      <c r="P182" s="76">
        <f t="shared" si="23"/>
        <v>13.95</v>
      </c>
    </row>
    <row r="183" spans="1:16">
      <c r="B183" s="89">
        <v>140</v>
      </c>
      <c r="C183" s="90" t="s">
        <v>65</v>
      </c>
      <c r="D183" s="74">
        <f t="shared" si="13"/>
        <v>20</v>
      </c>
      <c r="E183" s="91">
        <v>0.41220000000000001</v>
      </c>
      <c r="F183" s="92">
        <v>2.1230000000000001E-4</v>
      </c>
      <c r="G183" s="88">
        <f t="shared" si="16"/>
        <v>0.41241230000000001</v>
      </c>
      <c r="H183" s="77">
        <v>1.81</v>
      </c>
      <c r="I183" s="79" t="s">
        <v>12</v>
      </c>
      <c r="J183" s="76">
        <f t="shared" ref="J183:J190" si="25">H183*1000</f>
        <v>1810</v>
      </c>
      <c r="K183" s="77">
        <v>73.739999999999995</v>
      </c>
      <c r="L183" s="79" t="s">
        <v>66</v>
      </c>
      <c r="M183" s="76">
        <f t="shared" si="19"/>
        <v>73.739999999999995</v>
      </c>
      <c r="N183" s="77">
        <v>15.94</v>
      </c>
      <c r="O183" s="79" t="s">
        <v>66</v>
      </c>
      <c r="P183" s="76">
        <f t="shared" si="23"/>
        <v>15.94</v>
      </c>
    </row>
    <row r="184" spans="1:16">
      <c r="B184" s="89">
        <v>150</v>
      </c>
      <c r="C184" s="90" t="s">
        <v>65</v>
      </c>
      <c r="D184" s="74">
        <f t="shared" si="13"/>
        <v>21.428571428571427</v>
      </c>
      <c r="E184" s="91">
        <v>0.39</v>
      </c>
      <c r="F184" s="92">
        <v>1.994E-4</v>
      </c>
      <c r="G184" s="88">
        <f t="shared" si="16"/>
        <v>0.39019940000000003</v>
      </c>
      <c r="H184" s="77">
        <v>2.06</v>
      </c>
      <c r="I184" s="79" t="s">
        <v>12</v>
      </c>
      <c r="J184" s="76">
        <f t="shared" si="25"/>
        <v>2060</v>
      </c>
      <c r="K184" s="77">
        <v>81.510000000000005</v>
      </c>
      <c r="L184" s="79" t="s">
        <v>66</v>
      </c>
      <c r="M184" s="76">
        <f t="shared" si="19"/>
        <v>81.510000000000005</v>
      </c>
      <c r="N184" s="77">
        <v>18.05</v>
      </c>
      <c r="O184" s="79" t="s">
        <v>66</v>
      </c>
      <c r="P184" s="76">
        <f t="shared" si="23"/>
        <v>18.05</v>
      </c>
    </row>
    <row r="185" spans="1:16">
      <c r="B185" s="89">
        <v>160</v>
      </c>
      <c r="C185" s="90" t="s">
        <v>65</v>
      </c>
      <c r="D185" s="74">
        <f t="shared" si="13"/>
        <v>22.857142857142858</v>
      </c>
      <c r="E185" s="91">
        <v>0.37019999999999997</v>
      </c>
      <c r="F185" s="92">
        <v>1.8809999999999999E-4</v>
      </c>
      <c r="G185" s="88">
        <f t="shared" si="16"/>
        <v>0.3703881</v>
      </c>
      <c r="H185" s="77">
        <v>2.31</v>
      </c>
      <c r="I185" s="79" t="s">
        <v>12</v>
      </c>
      <c r="J185" s="76">
        <f t="shared" si="25"/>
        <v>2310</v>
      </c>
      <c r="K185" s="77">
        <v>89.37</v>
      </c>
      <c r="L185" s="79" t="s">
        <v>66</v>
      </c>
      <c r="M185" s="76">
        <f t="shared" si="19"/>
        <v>89.37</v>
      </c>
      <c r="N185" s="77">
        <v>20.27</v>
      </c>
      <c r="O185" s="79" t="s">
        <v>66</v>
      </c>
      <c r="P185" s="76">
        <f t="shared" si="23"/>
        <v>20.27</v>
      </c>
    </row>
    <row r="186" spans="1:16">
      <c r="B186" s="89">
        <v>170</v>
      </c>
      <c r="C186" s="90" t="s">
        <v>65</v>
      </c>
      <c r="D186" s="74">
        <f t="shared" si="13"/>
        <v>24.285714285714285</v>
      </c>
      <c r="E186" s="91">
        <v>0.35249999999999998</v>
      </c>
      <c r="F186" s="92">
        <v>1.7799999999999999E-4</v>
      </c>
      <c r="G186" s="88">
        <f t="shared" si="16"/>
        <v>0.35267799999999999</v>
      </c>
      <c r="H186" s="77">
        <v>2.58</v>
      </c>
      <c r="I186" s="79" t="s">
        <v>12</v>
      </c>
      <c r="J186" s="80">
        <f t="shared" si="25"/>
        <v>2580</v>
      </c>
      <c r="K186" s="77">
        <v>97.33</v>
      </c>
      <c r="L186" s="79" t="s">
        <v>66</v>
      </c>
      <c r="M186" s="76">
        <f t="shared" si="19"/>
        <v>97.33</v>
      </c>
      <c r="N186" s="77">
        <v>22.6</v>
      </c>
      <c r="O186" s="79" t="s">
        <v>66</v>
      </c>
      <c r="P186" s="76">
        <f t="shared" si="23"/>
        <v>22.6</v>
      </c>
    </row>
    <row r="187" spans="1:16">
      <c r="B187" s="89">
        <v>180</v>
      </c>
      <c r="C187" s="90" t="s">
        <v>65</v>
      </c>
      <c r="D187" s="74">
        <f t="shared" si="13"/>
        <v>25.714285714285715</v>
      </c>
      <c r="E187" s="91">
        <v>0.33629999999999999</v>
      </c>
      <c r="F187" s="92">
        <v>1.6899999999999999E-4</v>
      </c>
      <c r="G187" s="88">
        <f t="shared" si="16"/>
        <v>0.33646899999999996</v>
      </c>
      <c r="H187" s="77">
        <v>2.87</v>
      </c>
      <c r="I187" s="79" t="s">
        <v>12</v>
      </c>
      <c r="J187" s="80">
        <f t="shared" si="25"/>
        <v>2870</v>
      </c>
      <c r="K187" s="77">
        <v>105.41</v>
      </c>
      <c r="L187" s="79" t="s">
        <v>66</v>
      </c>
      <c r="M187" s="76">
        <f t="shared" si="19"/>
        <v>105.41</v>
      </c>
      <c r="N187" s="77">
        <v>25.04</v>
      </c>
      <c r="O187" s="79" t="s">
        <v>66</v>
      </c>
      <c r="P187" s="76">
        <f t="shared" si="23"/>
        <v>25.04</v>
      </c>
    </row>
    <row r="188" spans="1:16">
      <c r="B188" s="89">
        <v>200</v>
      </c>
      <c r="C188" s="90" t="s">
        <v>65</v>
      </c>
      <c r="D188" s="74">
        <f t="shared" si="13"/>
        <v>28.571428571428573</v>
      </c>
      <c r="E188" s="91">
        <v>0.30730000000000002</v>
      </c>
      <c r="F188" s="92">
        <v>1.5349999999999999E-4</v>
      </c>
      <c r="G188" s="88">
        <f t="shared" si="16"/>
        <v>0.30745349999999999</v>
      </c>
      <c r="H188" s="77">
        <v>3.48</v>
      </c>
      <c r="I188" s="79" t="s">
        <v>12</v>
      </c>
      <c r="J188" s="80">
        <f t="shared" si="25"/>
        <v>3480</v>
      </c>
      <c r="K188" s="77">
        <v>136.30000000000001</v>
      </c>
      <c r="L188" s="79" t="s">
        <v>66</v>
      </c>
      <c r="M188" s="76">
        <f t="shared" si="19"/>
        <v>136.30000000000001</v>
      </c>
      <c r="N188" s="77">
        <v>30.25</v>
      </c>
      <c r="O188" s="79" t="s">
        <v>66</v>
      </c>
      <c r="P188" s="76">
        <f t="shared" si="23"/>
        <v>30.25</v>
      </c>
    </row>
    <row r="189" spans="1:16">
      <c r="B189" s="89">
        <v>225</v>
      </c>
      <c r="C189" s="90" t="s">
        <v>65</v>
      </c>
      <c r="D189" s="74">
        <f t="shared" si="13"/>
        <v>32.142857142857146</v>
      </c>
      <c r="E189" s="91">
        <v>0.2777</v>
      </c>
      <c r="F189" s="92">
        <v>1.3789999999999999E-4</v>
      </c>
      <c r="G189" s="88">
        <f t="shared" si="16"/>
        <v>0.27783790000000003</v>
      </c>
      <c r="H189" s="77">
        <v>4.3099999999999996</v>
      </c>
      <c r="I189" s="79" t="s">
        <v>12</v>
      </c>
      <c r="J189" s="80">
        <f t="shared" si="25"/>
        <v>4310</v>
      </c>
      <c r="K189" s="77">
        <v>180.81</v>
      </c>
      <c r="L189" s="79" t="s">
        <v>66</v>
      </c>
      <c r="M189" s="76">
        <f t="shared" si="19"/>
        <v>180.81</v>
      </c>
      <c r="N189" s="77">
        <v>37.4</v>
      </c>
      <c r="O189" s="79" t="s">
        <v>66</v>
      </c>
      <c r="P189" s="76">
        <f t="shared" si="23"/>
        <v>37.4</v>
      </c>
    </row>
    <row r="190" spans="1:16">
      <c r="B190" s="89">
        <v>250</v>
      </c>
      <c r="C190" s="90" t="s">
        <v>65</v>
      </c>
      <c r="D190" s="74">
        <f t="shared" si="13"/>
        <v>35.714285714285715</v>
      </c>
      <c r="E190" s="91">
        <v>0.25459999999999999</v>
      </c>
      <c r="F190" s="92">
        <v>1.2530000000000001E-4</v>
      </c>
      <c r="G190" s="88">
        <f t="shared" si="16"/>
        <v>0.25472529999999999</v>
      </c>
      <c r="H190" s="77">
        <v>5.23</v>
      </c>
      <c r="I190" s="79" t="s">
        <v>12</v>
      </c>
      <c r="J190" s="80">
        <f t="shared" si="25"/>
        <v>5230</v>
      </c>
      <c r="K190" s="77">
        <v>223</v>
      </c>
      <c r="L190" s="79" t="s">
        <v>66</v>
      </c>
      <c r="M190" s="76">
        <f t="shared" si="19"/>
        <v>223</v>
      </c>
      <c r="N190" s="77">
        <v>45.22</v>
      </c>
      <c r="O190" s="79" t="s">
        <v>66</v>
      </c>
      <c r="P190" s="76">
        <f t="shared" si="23"/>
        <v>45.22</v>
      </c>
    </row>
    <row r="191" spans="1:16">
      <c r="B191" s="89">
        <v>275</v>
      </c>
      <c r="C191" s="90" t="s">
        <v>65</v>
      </c>
      <c r="D191" s="74">
        <f t="shared" ref="D191:D204" si="26">B191/$C$5</f>
        <v>39.285714285714285</v>
      </c>
      <c r="E191" s="91">
        <v>0.23549999999999999</v>
      </c>
      <c r="F191" s="92">
        <v>1.148E-4</v>
      </c>
      <c r="G191" s="88">
        <f t="shared" si="16"/>
        <v>0.23561479999999999</v>
      </c>
      <c r="H191" s="77">
        <v>6.23</v>
      </c>
      <c r="I191" s="79" t="s">
        <v>12</v>
      </c>
      <c r="J191" s="80">
        <f t="shared" ref="J191:J224" si="27">H191*1000</f>
        <v>6230</v>
      </c>
      <c r="K191" s="77">
        <v>264.27</v>
      </c>
      <c r="L191" s="79" t="s">
        <v>66</v>
      </c>
      <c r="M191" s="76">
        <f t="shared" si="19"/>
        <v>264.27</v>
      </c>
      <c r="N191" s="77">
        <v>53.68</v>
      </c>
      <c r="O191" s="79" t="s">
        <v>66</v>
      </c>
      <c r="P191" s="76">
        <f t="shared" si="23"/>
        <v>53.68</v>
      </c>
    </row>
    <row r="192" spans="1:16">
      <c r="B192" s="89">
        <v>300</v>
      </c>
      <c r="C192" s="90" t="s">
        <v>65</v>
      </c>
      <c r="D192" s="74">
        <f t="shared" si="26"/>
        <v>42.857142857142854</v>
      </c>
      <c r="E192" s="91">
        <v>0.21929999999999999</v>
      </c>
      <c r="F192" s="92">
        <v>1.061E-4</v>
      </c>
      <c r="G192" s="88">
        <f t="shared" si="16"/>
        <v>0.21940609999999999</v>
      </c>
      <c r="H192" s="77">
        <v>7.3</v>
      </c>
      <c r="I192" s="79" t="s">
        <v>12</v>
      </c>
      <c r="J192" s="80">
        <f t="shared" si="27"/>
        <v>7300</v>
      </c>
      <c r="K192" s="77">
        <v>305.29000000000002</v>
      </c>
      <c r="L192" s="79" t="s">
        <v>66</v>
      </c>
      <c r="M192" s="76">
        <f t="shared" si="19"/>
        <v>305.29000000000002</v>
      </c>
      <c r="N192" s="77">
        <v>62.78</v>
      </c>
      <c r="O192" s="79" t="s">
        <v>66</v>
      </c>
      <c r="P192" s="76">
        <f t="shared" si="23"/>
        <v>62.78</v>
      </c>
    </row>
    <row r="193" spans="2:16">
      <c r="B193" s="89">
        <v>325</v>
      </c>
      <c r="C193" s="90" t="s">
        <v>65</v>
      </c>
      <c r="D193" s="74">
        <f t="shared" si="26"/>
        <v>46.428571428571431</v>
      </c>
      <c r="E193" s="91">
        <v>0.20549999999999999</v>
      </c>
      <c r="F193" s="92">
        <v>9.8590000000000003E-5</v>
      </c>
      <c r="G193" s="88">
        <f t="shared" si="16"/>
        <v>0.20559859</v>
      </c>
      <c r="H193" s="77">
        <v>8.4499999999999993</v>
      </c>
      <c r="I193" s="79" t="s">
        <v>12</v>
      </c>
      <c r="J193" s="80">
        <f t="shared" si="27"/>
        <v>8450</v>
      </c>
      <c r="K193" s="77">
        <v>346.41</v>
      </c>
      <c r="L193" s="79" t="s">
        <v>66</v>
      </c>
      <c r="M193" s="76">
        <f t="shared" si="19"/>
        <v>346.41</v>
      </c>
      <c r="N193" s="77">
        <v>72.48</v>
      </c>
      <c r="O193" s="79" t="s">
        <v>66</v>
      </c>
      <c r="P193" s="76">
        <f t="shared" si="23"/>
        <v>72.48</v>
      </c>
    </row>
    <row r="194" spans="2:16">
      <c r="B194" s="89">
        <v>350</v>
      </c>
      <c r="C194" s="90" t="s">
        <v>65</v>
      </c>
      <c r="D194" s="74">
        <f t="shared" si="26"/>
        <v>50</v>
      </c>
      <c r="E194" s="91">
        <v>0.19350000000000001</v>
      </c>
      <c r="F194" s="92">
        <v>9.2130000000000001E-5</v>
      </c>
      <c r="G194" s="88">
        <f t="shared" si="16"/>
        <v>0.19359213</v>
      </c>
      <c r="H194" s="77">
        <v>9.68</v>
      </c>
      <c r="I194" s="79" t="s">
        <v>12</v>
      </c>
      <c r="J194" s="80">
        <f t="shared" si="27"/>
        <v>9680</v>
      </c>
      <c r="K194" s="77">
        <v>387.79</v>
      </c>
      <c r="L194" s="79" t="s">
        <v>66</v>
      </c>
      <c r="M194" s="76">
        <f t="shared" si="19"/>
        <v>387.79</v>
      </c>
      <c r="N194" s="77">
        <v>82.78</v>
      </c>
      <c r="O194" s="79" t="s">
        <v>66</v>
      </c>
      <c r="P194" s="76">
        <f t="shared" si="23"/>
        <v>82.78</v>
      </c>
    </row>
    <row r="195" spans="2:16">
      <c r="B195" s="89">
        <v>375</v>
      </c>
      <c r="C195" s="90" t="s">
        <v>65</v>
      </c>
      <c r="D195" s="74">
        <f t="shared" si="26"/>
        <v>53.571428571428569</v>
      </c>
      <c r="E195" s="91">
        <v>0.183</v>
      </c>
      <c r="F195" s="92">
        <v>8.6489999999999994E-5</v>
      </c>
      <c r="G195" s="88">
        <f t="shared" si="16"/>
        <v>0.18308648999999999</v>
      </c>
      <c r="H195" s="77">
        <v>10.98</v>
      </c>
      <c r="I195" s="79" t="s">
        <v>12</v>
      </c>
      <c r="J195" s="80">
        <f t="shared" si="27"/>
        <v>10980</v>
      </c>
      <c r="K195" s="77">
        <v>429.55</v>
      </c>
      <c r="L195" s="79" t="s">
        <v>66</v>
      </c>
      <c r="M195" s="76">
        <f t="shared" si="19"/>
        <v>429.55</v>
      </c>
      <c r="N195" s="77">
        <v>93.66</v>
      </c>
      <c r="O195" s="79" t="s">
        <v>66</v>
      </c>
      <c r="P195" s="76">
        <f t="shared" si="23"/>
        <v>93.66</v>
      </c>
    </row>
    <row r="196" spans="2:16">
      <c r="B196" s="89">
        <v>400</v>
      </c>
      <c r="C196" s="90" t="s">
        <v>65</v>
      </c>
      <c r="D196" s="74">
        <f t="shared" si="26"/>
        <v>57.142857142857146</v>
      </c>
      <c r="E196" s="91">
        <v>0.17380000000000001</v>
      </c>
      <c r="F196" s="92">
        <v>8.153E-5</v>
      </c>
      <c r="G196" s="88">
        <f t="shared" si="16"/>
        <v>0.17388153000000001</v>
      </c>
      <c r="H196" s="77">
        <v>12.35</v>
      </c>
      <c r="I196" s="79" t="s">
        <v>12</v>
      </c>
      <c r="J196" s="80">
        <f t="shared" si="27"/>
        <v>12350</v>
      </c>
      <c r="K196" s="77">
        <v>471.75</v>
      </c>
      <c r="L196" s="79" t="s">
        <v>66</v>
      </c>
      <c r="M196" s="76">
        <f t="shared" si="19"/>
        <v>471.75</v>
      </c>
      <c r="N196" s="77">
        <v>105.12</v>
      </c>
      <c r="O196" s="79" t="s">
        <v>66</v>
      </c>
      <c r="P196" s="76">
        <f t="shared" si="23"/>
        <v>105.12</v>
      </c>
    </row>
    <row r="197" spans="2:16">
      <c r="B197" s="89">
        <v>450</v>
      </c>
      <c r="C197" s="90" t="s">
        <v>65</v>
      </c>
      <c r="D197" s="74">
        <f t="shared" si="26"/>
        <v>64.285714285714292</v>
      </c>
      <c r="E197" s="91">
        <v>0.15820000000000001</v>
      </c>
      <c r="F197" s="92">
        <v>7.3189999999999996E-5</v>
      </c>
      <c r="G197" s="88">
        <f t="shared" si="16"/>
        <v>0.15827319000000001</v>
      </c>
      <c r="H197" s="77">
        <v>15.3</v>
      </c>
      <c r="I197" s="79" t="s">
        <v>12</v>
      </c>
      <c r="J197" s="80">
        <f t="shared" si="27"/>
        <v>15300</v>
      </c>
      <c r="K197" s="77">
        <v>630.59</v>
      </c>
      <c r="L197" s="79" t="s">
        <v>66</v>
      </c>
      <c r="M197" s="76">
        <f t="shared" si="19"/>
        <v>630.59</v>
      </c>
      <c r="N197" s="77">
        <v>129.69</v>
      </c>
      <c r="O197" s="79" t="s">
        <v>66</v>
      </c>
      <c r="P197" s="76">
        <f t="shared" si="23"/>
        <v>129.69</v>
      </c>
    </row>
    <row r="198" spans="2:16">
      <c r="B198" s="89">
        <v>500</v>
      </c>
      <c r="C198" s="90" t="s">
        <v>65</v>
      </c>
      <c r="D198" s="74">
        <f t="shared" si="26"/>
        <v>71.428571428571431</v>
      </c>
      <c r="E198" s="91">
        <v>0.14560000000000001</v>
      </c>
      <c r="F198" s="92">
        <v>6.6450000000000002E-5</v>
      </c>
      <c r="G198" s="88">
        <f t="shared" si="16"/>
        <v>0.14566645</v>
      </c>
      <c r="H198" s="77">
        <v>18.52</v>
      </c>
      <c r="I198" s="79" t="s">
        <v>12</v>
      </c>
      <c r="J198" s="80">
        <f t="shared" si="27"/>
        <v>18520</v>
      </c>
      <c r="K198" s="77">
        <v>778.96</v>
      </c>
      <c r="L198" s="79" t="s">
        <v>66</v>
      </c>
      <c r="M198" s="76">
        <f t="shared" si="19"/>
        <v>778.96</v>
      </c>
      <c r="N198" s="77">
        <v>156.38</v>
      </c>
      <c r="O198" s="79" t="s">
        <v>66</v>
      </c>
      <c r="P198" s="76">
        <f t="shared" si="23"/>
        <v>156.38</v>
      </c>
    </row>
    <row r="199" spans="2:16">
      <c r="B199" s="89">
        <v>550</v>
      </c>
      <c r="C199" s="90" t="s">
        <v>65</v>
      </c>
      <c r="D199" s="74">
        <f t="shared" si="26"/>
        <v>78.571428571428569</v>
      </c>
      <c r="E199" s="91">
        <v>0.1351</v>
      </c>
      <c r="F199" s="92">
        <v>6.088E-5</v>
      </c>
      <c r="G199" s="88">
        <f t="shared" si="16"/>
        <v>0.13516088000000001</v>
      </c>
      <c r="H199" s="77">
        <v>22</v>
      </c>
      <c r="I199" s="79" t="s">
        <v>12</v>
      </c>
      <c r="J199" s="80">
        <f t="shared" si="27"/>
        <v>22000</v>
      </c>
      <c r="K199" s="77">
        <v>922.91</v>
      </c>
      <c r="L199" s="79" t="s">
        <v>66</v>
      </c>
      <c r="M199" s="76">
        <f t="shared" si="19"/>
        <v>922.91</v>
      </c>
      <c r="N199" s="77">
        <v>185.13</v>
      </c>
      <c r="O199" s="79" t="s">
        <v>66</v>
      </c>
      <c r="P199" s="76">
        <f t="shared" si="23"/>
        <v>185.13</v>
      </c>
    </row>
    <row r="200" spans="2:16">
      <c r="B200" s="89">
        <v>600</v>
      </c>
      <c r="C200" s="90" t="s">
        <v>65</v>
      </c>
      <c r="D200" s="74">
        <f t="shared" si="26"/>
        <v>85.714285714285708</v>
      </c>
      <c r="E200" s="91">
        <v>0.1263</v>
      </c>
      <c r="F200" s="92">
        <v>5.6209999999999999E-5</v>
      </c>
      <c r="G200" s="88">
        <f t="shared" si="16"/>
        <v>0.12635621</v>
      </c>
      <c r="H200" s="77">
        <v>25.74</v>
      </c>
      <c r="I200" s="79" t="s">
        <v>12</v>
      </c>
      <c r="J200" s="80">
        <f t="shared" si="27"/>
        <v>25740</v>
      </c>
      <c r="K200" s="77">
        <v>1.07</v>
      </c>
      <c r="L200" s="78" t="s">
        <v>12</v>
      </c>
      <c r="M200" s="76">
        <f t="shared" ref="M197:M201" si="28">K200*1000</f>
        <v>1070</v>
      </c>
      <c r="N200" s="77">
        <v>215.83</v>
      </c>
      <c r="O200" s="79" t="s">
        <v>66</v>
      </c>
      <c r="P200" s="76">
        <f t="shared" si="23"/>
        <v>215.83</v>
      </c>
    </row>
    <row r="201" spans="2:16">
      <c r="B201" s="89">
        <v>650</v>
      </c>
      <c r="C201" s="90" t="s">
        <v>65</v>
      </c>
      <c r="D201" s="74">
        <f t="shared" si="26"/>
        <v>92.857142857142861</v>
      </c>
      <c r="E201" s="91">
        <v>0.1188</v>
      </c>
      <c r="F201" s="92">
        <v>5.2219999999999998E-5</v>
      </c>
      <c r="G201" s="88">
        <f t="shared" si="16"/>
        <v>0.11885222000000001</v>
      </c>
      <c r="H201" s="77">
        <v>29.73</v>
      </c>
      <c r="I201" s="79" t="s">
        <v>12</v>
      </c>
      <c r="J201" s="80">
        <f t="shared" si="27"/>
        <v>29730</v>
      </c>
      <c r="K201" s="77">
        <v>1.21</v>
      </c>
      <c r="L201" s="79" t="s">
        <v>12</v>
      </c>
      <c r="M201" s="76">
        <f t="shared" si="28"/>
        <v>1210</v>
      </c>
      <c r="N201" s="77">
        <v>248.41</v>
      </c>
      <c r="O201" s="79" t="s">
        <v>66</v>
      </c>
      <c r="P201" s="76">
        <f t="shared" si="23"/>
        <v>248.41</v>
      </c>
    </row>
    <row r="202" spans="2:16">
      <c r="B202" s="89">
        <v>700</v>
      </c>
      <c r="C202" s="90" t="s">
        <v>65</v>
      </c>
      <c r="D202" s="74">
        <f t="shared" si="26"/>
        <v>100</v>
      </c>
      <c r="E202" s="91">
        <v>0.1123</v>
      </c>
      <c r="F202" s="92">
        <v>4.8779999999999997E-5</v>
      </c>
      <c r="G202" s="88">
        <f t="shared" si="16"/>
        <v>0.11234878</v>
      </c>
      <c r="H202" s="77">
        <v>33.97</v>
      </c>
      <c r="I202" s="79" t="s">
        <v>12</v>
      </c>
      <c r="J202" s="80">
        <f t="shared" si="27"/>
        <v>33970</v>
      </c>
      <c r="K202" s="77">
        <v>1.35</v>
      </c>
      <c r="L202" s="79" t="s">
        <v>12</v>
      </c>
      <c r="M202" s="76">
        <f t="shared" ref="M202:M204" si="29">K202*1000</f>
        <v>1350</v>
      </c>
      <c r="N202" s="77">
        <v>282.8</v>
      </c>
      <c r="O202" s="79" t="s">
        <v>66</v>
      </c>
      <c r="P202" s="76">
        <f t="shared" si="23"/>
        <v>282.8</v>
      </c>
    </row>
    <row r="203" spans="2:16">
      <c r="B203" s="89">
        <v>800</v>
      </c>
      <c r="C203" s="90" t="s">
        <v>65</v>
      </c>
      <c r="D203" s="74">
        <f t="shared" si="26"/>
        <v>114.28571428571429</v>
      </c>
      <c r="E203" s="91">
        <v>0.1016</v>
      </c>
      <c r="F203" s="92">
        <v>4.3139999999999997E-5</v>
      </c>
      <c r="G203" s="88">
        <f t="shared" si="16"/>
        <v>0.10164313999999999</v>
      </c>
      <c r="H203" s="77">
        <v>43.12</v>
      </c>
      <c r="I203" s="79" t="s">
        <v>12</v>
      </c>
      <c r="J203" s="80">
        <f t="shared" si="27"/>
        <v>43120</v>
      </c>
      <c r="K203" s="77">
        <v>1.87</v>
      </c>
      <c r="L203" s="79" t="s">
        <v>12</v>
      </c>
      <c r="M203" s="76">
        <f t="shared" si="29"/>
        <v>1870</v>
      </c>
      <c r="N203" s="77">
        <v>356.78</v>
      </c>
      <c r="O203" s="79" t="s">
        <v>66</v>
      </c>
      <c r="P203" s="76">
        <f t="shared" si="23"/>
        <v>356.78</v>
      </c>
    </row>
    <row r="204" spans="2:16">
      <c r="B204" s="89">
        <v>900</v>
      </c>
      <c r="C204" s="90" t="s">
        <v>65</v>
      </c>
      <c r="D204" s="74">
        <f t="shared" si="26"/>
        <v>128.57142857142858</v>
      </c>
      <c r="E204" s="91">
        <v>9.3229999999999993E-2</v>
      </c>
      <c r="F204" s="92">
        <v>3.871E-5</v>
      </c>
      <c r="G204" s="88">
        <f t="shared" si="16"/>
        <v>9.3268709999999991E-2</v>
      </c>
      <c r="H204" s="77">
        <v>53.16</v>
      </c>
      <c r="I204" s="79" t="s">
        <v>12</v>
      </c>
      <c r="J204" s="80">
        <f t="shared" si="27"/>
        <v>53160</v>
      </c>
      <c r="K204" s="77">
        <v>2.35</v>
      </c>
      <c r="L204" s="79" t="s">
        <v>12</v>
      </c>
      <c r="M204" s="76">
        <f t="shared" si="29"/>
        <v>2350</v>
      </c>
      <c r="N204" s="77">
        <v>437.25</v>
      </c>
      <c r="O204" s="79" t="s">
        <v>66</v>
      </c>
      <c r="P204" s="76">
        <f t="shared" si="23"/>
        <v>437.25</v>
      </c>
    </row>
    <row r="205" spans="2:16">
      <c r="B205" s="89">
        <v>1</v>
      </c>
      <c r="C205" s="93" t="s">
        <v>67</v>
      </c>
      <c r="D205" s="74">
        <f t="shared" ref="D205:D228" si="30">B205*1000/$C$5</f>
        <v>142.85714285714286</v>
      </c>
      <c r="E205" s="91">
        <v>8.6440000000000003E-2</v>
      </c>
      <c r="F205" s="92">
        <v>3.5129999999999997E-5</v>
      </c>
      <c r="G205" s="88">
        <f t="shared" si="16"/>
        <v>8.6475129999999997E-2</v>
      </c>
      <c r="H205" s="77">
        <v>64.05</v>
      </c>
      <c r="I205" s="79" t="s">
        <v>12</v>
      </c>
      <c r="J205" s="80">
        <f t="shared" si="27"/>
        <v>64050</v>
      </c>
      <c r="K205" s="77">
        <v>2.81</v>
      </c>
      <c r="L205" s="79" t="s">
        <v>12</v>
      </c>
      <c r="M205" s="76">
        <f t="shared" ref="M205:M208" si="31">K205*1000</f>
        <v>2810</v>
      </c>
      <c r="N205" s="77">
        <v>523.74</v>
      </c>
      <c r="O205" s="79" t="s">
        <v>66</v>
      </c>
      <c r="P205" s="76">
        <f t="shared" si="23"/>
        <v>523.74</v>
      </c>
    </row>
    <row r="206" spans="2:16">
      <c r="B206" s="89">
        <v>1.1000000000000001</v>
      </c>
      <c r="C206" s="90" t="s">
        <v>67</v>
      </c>
      <c r="D206" s="74">
        <f t="shared" si="30"/>
        <v>157.14285714285714</v>
      </c>
      <c r="E206" s="91">
        <v>8.0850000000000005E-2</v>
      </c>
      <c r="F206" s="92">
        <v>3.2169999999999999E-5</v>
      </c>
      <c r="G206" s="88">
        <f t="shared" si="16"/>
        <v>8.0882170000000003E-2</v>
      </c>
      <c r="H206" s="77">
        <v>75.739999999999995</v>
      </c>
      <c r="I206" s="79" t="s">
        <v>12</v>
      </c>
      <c r="J206" s="80">
        <f t="shared" si="27"/>
        <v>75740</v>
      </c>
      <c r="K206" s="77">
        <v>3.27</v>
      </c>
      <c r="L206" s="79" t="s">
        <v>12</v>
      </c>
      <c r="M206" s="76">
        <f t="shared" si="31"/>
        <v>3270</v>
      </c>
      <c r="N206" s="77">
        <v>615.85</v>
      </c>
      <c r="O206" s="79" t="s">
        <v>66</v>
      </c>
      <c r="P206" s="76">
        <f t="shared" si="23"/>
        <v>615.85</v>
      </c>
    </row>
    <row r="207" spans="2:16">
      <c r="B207" s="89">
        <v>1.2</v>
      </c>
      <c r="C207" s="90" t="s">
        <v>67</v>
      </c>
      <c r="D207" s="74">
        <f t="shared" si="30"/>
        <v>171.42857142857142</v>
      </c>
      <c r="E207" s="91">
        <v>7.6149999999999995E-2</v>
      </c>
      <c r="F207" s="92">
        <v>2.9689999999999999E-5</v>
      </c>
      <c r="G207" s="88">
        <f t="shared" si="16"/>
        <v>7.6179689999999994E-2</v>
      </c>
      <c r="H207" s="77">
        <v>88.2</v>
      </c>
      <c r="I207" s="79" t="s">
        <v>12</v>
      </c>
      <c r="J207" s="80">
        <f t="shared" si="27"/>
        <v>88200</v>
      </c>
      <c r="K207" s="77">
        <v>3.72</v>
      </c>
      <c r="L207" s="79" t="s">
        <v>12</v>
      </c>
      <c r="M207" s="76">
        <f t="shared" si="31"/>
        <v>3720</v>
      </c>
      <c r="N207" s="77">
        <v>713.2</v>
      </c>
      <c r="O207" s="79" t="s">
        <v>66</v>
      </c>
      <c r="P207" s="76">
        <f t="shared" si="23"/>
        <v>713.2</v>
      </c>
    </row>
    <row r="208" spans="2:16">
      <c r="B208" s="89">
        <v>1.3</v>
      </c>
      <c r="C208" s="90" t="s">
        <v>67</v>
      </c>
      <c r="D208" s="74">
        <f t="shared" si="30"/>
        <v>185.71428571428572</v>
      </c>
      <c r="E208" s="91">
        <v>7.2150000000000006E-2</v>
      </c>
      <c r="F208" s="92">
        <v>2.7569999999999999E-5</v>
      </c>
      <c r="G208" s="88">
        <f t="shared" si="16"/>
        <v>7.217757000000001E-2</v>
      </c>
      <c r="H208" s="77">
        <v>101.38</v>
      </c>
      <c r="I208" s="79" t="s">
        <v>12</v>
      </c>
      <c r="J208" s="80">
        <f t="shared" si="27"/>
        <v>101380</v>
      </c>
      <c r="K208" s="77">
        <v>4.16</v>
      </c>
      <c r="L208" s="79" t="s">
        <v>12</v>
      </c>
      <c r="M208" s="76">
        <f t="shared" si="31"/>
        <v>4160</v>
      </c>
      <c r="N208" s="77">
        <v>815.44</v>
      </c>
      <c r="O208" s="79" t="s">
        <v>66</v>
      </c>
      <c r="P208" s="76">
        <f t="shared" si="23"/>
        <v>815.44</v>
      </c>
    </row>
    <row r="209" spans="2:16">
      <c r="B209" s="89">
        <v>1.4</v>
      </c>
      <c r="C209" s="90" t="s">
        <v>67</v>
      </c>
      <c r="D209" s="74">
        <f t="shared" si="30"/>
        <v>200</v>
      </c>
      <c r="E209" s="91">
        <v>6.8699999999999997E-2</v>
      </c>
      <c r="F209" s="92">
        <v>2.5749999999999999E-5</v>
      </c>
      <c r="G209" s="88">
        <f t="shared" si="16"/>
        <v>6.8725750000000002E-2</v>
      </c>
      <c r="H209" s="77">
        <v>115.27</v>
      </c>
      <c r="I209" s="79" t="s">
        <v>12</v>
      </c>
      <c r="J209" s="80">
        <f t="shared" si="27"/>
        <v>115270</v>
      </c>
      <c r="K209" s="77">
        <v>4.5999999999999996</v>
      </c>
      <c r="L209" s="79" t="s">
        <v>12</v>
      </c>
      <c r="M209" s="80">
        <f t="shared" ref="M209:M216" si="32">K209*1000</f>
        <v>4600</v>
      </c>
      <c r="N209" s="77">
        <v>922.24</v>
      </c>
      <c r="O209" s="79" t="s">
        <v>66</v>
      </c>
      <c r="P209" s="76">
        <f t="shared" si="23"/>
        <v>922.24</v>
      </c>
    </row>
    <row r="210" spans="2:16">
      <c r="B210" s="89">
        <v>1.5</v>
      </c>
      <c r="C210" s="90" t="s">
        <v>67</v>
      </c>
      <c r="D210" s="74">
        <f t="shared" si="30"/>
        <v>214.28571428571428</v>
      </c>
      <c r="E210" s="91">
        <v>6.5710000000000005E-2</v>
      </c>
      <c r="F210" s="92">
        <v>2.4159999999999999E-5</v>
      </c>
      <c r="G210" s="88">
        <f t="shared" si="16"/>
        <v>6.573416E-2</v>
      </c>
      <c r="H210" s="77">
        <v>129.81</v>
      </c>
      <c r="I210" s="79" t="s">
        <v>12</v>
      </c>
      <c r="J210" s="80">
        <f t="shared" si="27"/>
        <v>129810</v>
      </c>
      <c r="K210" s="77">
        <v>5.05</v>
      </c>
      <c r="L210" s="79" t="s">
        <v>12</v>
      </c>
      <c r="M210" s="80">
        <f t="shared" si="32"/>
        <v>5050</v>
      </c>
      <c r="N210" s="77">
        <v>1.03</v>
      </c>
      <c r="O210" s="78" t="s">
        <v>12</v>
      </c>
      <c r="P210" s="80">
        <f t="shared" ref="P206:P215" si="33">N210*1000</f>
        <v>1030</v>
      </c>
    </row>
    <row r="211" spans="2:16">
      <c r="B211" s="89">
        <v>1.6</v>
      </c>
      <c r="C211" s="90" t="s">
        <v>67</v>
      </c>
      <c r="D211" s="74">
        <f t="shared" si="30"/>
        <v>228.57142857142858</v>
      </c>
      <c r="E211" s="91">
        <v>6.3079999999999997E-2</v>
      </c>
      <c r="F211" s="92">
        <v>2.2759999999999999E-5</v>
      </c>
      <c r="G211" s="88">
        <f t="shared" si="16"/>
        <v>6.3102759999999994E-2</v>
      </c>
      <c r="H211" s="77">
        <v>144.99</v>
      </c>
      <c r="I211" s="79" t="s">
        <v>12</v>
      </c>
      <c r="J211" s="80">
        <f t="shared" si="27"/>
        <v>144990</v>
      </c>
      <c r="K211" s="77">
        <v>5.49</v>
      </c>
      <c r="L211" s="79" t="s">
        <v>12</v>
      </c>
      <c r="M211" s="80">
        <f t="shared" si="32"/>
        <v>5490</v>
      </c>
      <c r="N211" s="77">
        <v>1.1499999999999999</v>
      </c>
      <c r="O211" s="79" t="s">
        <v>12</v>
      </c>
      <c r="P211" s="80">
        <f t="shared" si="33"/>
        <v>1150</v>
      </c>
    </row>
    <row r="212" spans="2:16">
      <c r="B212" s="89">
        <v>1.7</v>
      </c>
      <c r="C212" s="90" t="s">
        <v>67</v>
      </c>
      <c r="D212" s="74">
        <f t="shared" si="30"/>
        <v>242.85714285714286</v>
      </c>
      <c r="E212" s="91">
        <v>6.0749999999999998E-2</v>
      </c>
      <c r="F212" s="92">
        <v>2.1520000000000001E-5</v>
      </c>
      <c r="G212" s="88">
        <f t="shared" si="16"/>
        <v>6.0771519999999996E-2</v>
      </c>
      <c r="H212" s="77">
        <v>160.78</v>
      </c>
      <c r="I212" s="79" t="s">
        <v>12</v>
      </c>
      <c r="J212" s="187">
        <f t="shared" si="27"/>
        <v>160780</v>
      </c>
      <c r="K212" s="77">
        <v>5.93</v>
      </c>
      <c r="L212" s="79" t="s">
        <v>12</v>
      </c>
      <c r="M212" s="80">
        <f t="shared" si="32"/>
        <v>5930</v>
      </c>
      <c r="N212" s="77">
        <v>1.27</v>
      </c>
      <c r="O212" s="79" t="s">
        <v>12</v>
      </c>
      <c r="P212" s="80">
        <f t="shared" si="33"/>
        <v>1270</v>
      </c>
    </row>
    <row r="213" spans="2:16">
      <c r="B213" s="89">
        <v>1.8</v>
      </c>
      <c r="C213" s="90" t="s">
        <v>67</v>
      </c>
      <c r="D213" s="74">
        <f t="shared" si="30"/>
        <v>257.14285714285717</v>
      </c>
      <c r="E213" s="91">
        <v>5.867E-2</v>
      </c>
      <c r="F213" s="92">
        <v>2.0409999999999999E-5</v>
      </c>
      <c r="G213" s="88">
        <f t="shared" ref="G213:G228" si="34">E213+F213</f>
        <v>5.8690409999999998E-2</v>
      </c>
      <c r="H213" s="77">
        <v>177.15</v>
      </c>
      <c r="I213" s="79" t="s">
        <v>12</v>
      </c>
      <c r="J213" s="187">
        <f t="shared" si="27"/>
        <v>177150</v>
      </c>
      <c r="K213" s="77">
        <v>6.37</v>
      </c>
      <c r="L213" s="79" t="s">
        <v>12</v>
      </c>
      <c r="M213" s="80">
        <f t="shared" si="32"/>
        <v>6370</v>
      </c>
      <c r="N213" s="77">
        <v>1.39</v>
      </c>
      <c r="O213" s="79" t="s">
        <v>12</v>
      </c>
      <c r="P213" s="80">
        <f t="shared" si="33"/>
        <v>1390</v>
      </c>
    </row>
    <row r="214" spans="2:16">
      <c r="B214" s="89">
        <v>2</v>
      </c>
      <c r="C214" s="90" t="s">
        <v>67</v>
      </c>
      <c r="D214" s="74">
        <f t="shared" si="30"/>
        <v>285.71428571428572</v>
      </c>
      <c r="E214" s="91">
        <v>5.5140000000000002E-2</v>
      </c>
      <c r="F214" s="92">
        <v>1.8510000000000001E-5</v>
      </c>
      <c r="G214" s="88">
        <f t="shared" si="34"/>
        <v>5.5158510000000001E-2</v>
      </c>
      <c r="H214" s="77">
        <v>211.52</v>
      </c>
      <c r="I214" s="79" t="s">
        <v>12</v>
      </c>
      <c r="J214" s="187">
        <f t="shared" si="27"/>
        <v>211520</v>
      </c>
      <c r="K214" s="77">
        <v>8.02</v>
      </c>
      <c r="L214" s="79" t="s">
        <v>12</v>
      </c>
      <c r="M214" s="80">
        <f t="shared" si="32"/>
        <v>8020</v>
      </c>
      <c r="N214" s="77">
        <v>1.64</v>
      </c>
      <c r="O214" s="79" t="s">
        <v>12</v>
      </c>
      <c r="P214" s="80">
        <f t="shared" si="33"/>
        <v>1640</v>
      </c>
    </row>
    <row r="215" spans="2:16">
      <c r="B215" s="89">
        <v>2.25</v>
      </c>
      <c r="C215" s="90" t="s">
        <v>67</v>
      </c>
      <c r="D215" s="74">
        <f t="shared" si="30"/>
        <v>321.42857142857144</v>
      </c>
      <c r="E215" s="91">
        <v>5.16E-2</v>
      </c>
      <c r="F215" s="92">
        <v>1.66E-5</v>
      </c>
      <c r="G215" s="88">
        <f t="shared" si="34"/>
        <v>5.1616599999999999E-2</v>
      </c>
      <c r="H215" s="77">
        <v>257.33999999999997</v>
      </c>
      <c r="I215" s="79" t="s">
        <v>12</v>
      </c>
      <c r="J215" s="187">
        <f t="shared" si="27"/>
        <v>257339.99999999997</v>
      </c>
      <c r="K215" s="77">
        <v>10.32</v>
      </c>
      <c r="L215" s="79" t="s">
        <v>12</v>
      </c>
      <c r="M215" s="80">
        <f t="shared" si="32"/>
        <v>10320</v>
      </c>
      <c r="N215" s="77">
        <v>1.98</v>
      </c>
      <c r="O215" s="79" t="s">
        <v>12</v>
      </c>
      <c r="P215" s="80">
        <f t="shared" si="33"/>
        <v>1980</v>
      </c>
    </row>
    <row r="216" spans="2:16">
      <c r="B216" s="89">
        <v>2.5</v>
      </c>
      <c r="C216" s="90" t="s">
        <v>67</v>
      </c>
      <c r="D216" s="74">
        <f t="shared" si="30"/>
        <v>357.14285714285717</v>
      </c>
      <c r="E216" s="91">
        <v>4.8770000000000001E-2</v>
      </c>
      <c r="F216" s="92">
        <v>1.506E-5</v>
      </c>
      <c r="G216" s="88">
        <f t="shared" si="34"/>
        <v>4.8785059999999998E-2</v>
      </c>
      <c r="H216" s="77">
        <v>306.06</v>
      </c>
      <c r="I216" s="79" t="s">
        <v>12</v>
      </c>
      <c r="J216" s="187">
        <f t="shared" si="27"/>
        <v>306060</v>
      </c>
      <c r="K216" s="77">
        <v>12.42</v>
      </c>
      <c r="L216" s="79" t="s">
        <v>12</v>
      </c>
      <c r="M216" s="80">
        <f t="shared" si="32"/>
        <v>12420</v>
      </c>
      <c r="N216" s="77">
        <v>2.33</v>
      </c>
      <c r="O216" s="79" t="s">
        <v>12</v>
      </c>
      <c r="P216" s="80">
        <f t="shared" ref="P216:P219" si="35">N216*1000</f>
        <v>2330</v>
      </c>
    </row>
    <row r="217" spans="2:16">
      <c r="B217" s="89">
        <v>2.75</v>
      </c>
      <c r="C217" s="90" t="s">
        <v>67</v>
      </c>
      <c r="D217" s="74">
        <f t="shared" si="30"/>
        <v>392.85714285714283</v>
      </c>
      <c r="E217" s="91">
        <v>4.6449999999999998E-2</v>
      </c>
      <c r="F217" s="92">
        <v>1.378E-5</v>
      </c>
      <c r="G217" s="88">
        <f t="shared" si="34"/>
        <v>4.6463779999999996E-2</v>
      </c>
      <c r="H217" s="77">
        <v>357.4</v>
      </c>
      <c r="I217" s="79" t="s">
        <v>12</v>
      </c>
      <c r="J217" s="187">
        <f t="shared" si="27"/>
        <v>357400</v>
      </c>
      <c r="K217" s="77">
        <v>14.4</v>
      </c>
      <c r="L217" s="79" t="s">
        <v>12</v>
      </c>
      <c r="M217" s="80">
        <f>K217*1000</f>
        <v>14400</v>
      </c>
      <c r="N217" s="77">
        <v>2.69</v>
      </c>
      <c r="O217" s="79" t="s">
        <v>12</v>
      </c>
      <c r="P217" s="80">
        <f t="shared" si="35"/>
        <v>2690</v>
      </c>
    </row>
    <row r="218" spans="2:16">
      <c r="B218" s="89">
        <v>3</v>
      </c>
      <c r="C218" s="90" t="s">
        <v>67</v>
      </c>
      <c r="D218" s="74">
        <f t="shared" si="30"/>
        <v>428.57142857142856</v>
      </c>
      <c r="E218" s="91">
        <v>4.453E-2</v>
      </c>
      <c r="F218" s="92">
        <v>1.271E-5</v>
      </c>
      <c r="G218" s="88">
        <f t="shared" si="34"/>
        <v>4.4542709999999999E-2</v>
      </c>
      <c r="H218" s="77">
        <v>411.13</v>
      </c>
      <c r="I218" s="79" t="s">
        <v>12</v>
      </c>
      <c r="J218" s="187">
        <f t="shared" si="27"/>
        <v>411130</v>
      </c>
      <c r="K218" s="77">
        <v>16.29</v>
      </c>
      <c r="L218" s="79" t="s">
        <v>12</v>
      </c>
      <c r="M218" s="80">
        <f t="shared" ref="M218:M228" si="36">K218*1000</f>
        <v>16290</v>
      </c>
      <c r="N218" s="77">
        <v>3.06</v>
      </c>
      <c r="O218" s="79" t="s">
        <v>12</v>
      </c>
      <c r="P218" s="80">
        <f t="shared" si="35"/>
        <v>3060</v>
      </c>
    </row>
    <row r="219" spans="2:16">
      <c r="B219" s="89">
        <v>3.25</v>
      </c>
      <c r="C219" s="90" t="s">
        <v>67</v>
      </c>
      <c r="D219" s="74">
        <f t="shared" si="30"/>
        <v>464.28571428571428</v>
      </c>
      <c r="E219" s="91">
        <v>4.292E-2</v>
      </c>
      <c r="F219" s="92">
        <v>1.1800000000000001E-5</v>
      </c>
      <c r="G219" s="88">
        <f t="shared" si="34"/>
        <v>4.2931799999999999E-2</v>
      </c>
      <c r="H219" s="77">
        <v>467.02</v>
      </c>
      <c r="I219" s="79" t="s">
        <v>12</v>
      </c>
      <c r="J219" s="187">
        <f t="shared" si="27"/>
        <v>467020</v>
      </c>
      <c r="K219" s="77">
        <v>18.12</v>
      </c>
      <c r="L219" s="79" t="s">
        <v>12</v>
      </c>
      <c r="M219" s="80">
        <f t="shared" si="36"/>
        <v>18120</v>
      </c>
      <c r="N219" s="77">
        <v>3.44</v>
      </c>
      <c r="O219" s="79" t="s">
        <v>12</v>
      </c>
      <c r="P219" s="80">
        <f t="shared" si="35"/>
        <v>3440</v>
      </c>
    </row>
    <row r="220" spans="2:16">
      <c r="B220" s="89">
        <v>3.5</v>
      </c>
      <c r="C220" s="90" t="s">
        <v>67</v>
      </c>
      <c r="D220" s="74">
        <f t="shared" si="30"/>
        <v>500</v>
      </c>
      <c r="E220" s="91">
        <v>4.1540000000000001E-2</v>
      </c>
      <c r="F220" s="92">
        <v>1.102E-5</v>
      </c>
      <c r="G220" s="88">
        <f t="shared" si="34"/>
        <v>4.1551020000000001E-2</v>
      </c>
      <c r="H220" s="77">
        <v>524.89</v>
      </c>
      <c r="I220" s="79" t="s">
        <v>12</v>
      </c>
      <c r="J220" s="187">
        <f t="shared" si="27"/>
        <v>524890</v>
      </c>
      <c r="K220" s="77">
        <v>19.89</v>
      </c>
      <c r="L220" s="79" t="s">
        <v>12</v>
      </c>
      <c r="M220" s="80">
        <f t="shared" si="36"/>
        <v>19890</v>
      </c>
      <c r="N220" s="77">
        <v>3.83</v>
      </c>
      <c r="O220" s="79" t="s">
        <v>12</v>
      </c>
      <c r="P220" s="80">
        <f>N220*1000</f>
        <v>3830</v>
      </c>
    </row>
    <row r="221" spans="2:16">
      <c r="B221" s="89">
        <v>3.75</v>
      </c>
      <c r="C221" s="90" t="s">
        <v>67</v>
      </c>
      <c r="D221" s="74">
        <f t="shared" si="30"/>
        <v>535.71428571428567</v>
      </c>
      <c r="E221" s="91">
        <v>4.036E-2</v>
      </c>
      <c r="F221" s="92">
        <v>1.0329999999999999E-5</v>
      </c>
      <c r="G221" s="88">
        <f t="shared" si="34"/>
        <v>4.0370330000000003E-2</v>
      </c>
      <c r="H221" s="77">
        <v>584.57000000000005</v>
      </c>
      <c r="I221" s="79" t="s">
        <v>12</v>
      </c>
      <c r="J221" s="187">
        <f t="shared" si="27"/>
        <v>584570</v>
      </c>
      <c r="K221" s="77">
        <v>21.62</v>
      </c>
      <c r="L221" s="79" t="s">
        <v>12</v>
      </c>
      <c r="M221" s="80">
        <f t="shared" si="36"/>
        <v>21620</v>
      </c>
      <c r="N221" s="77">
        <v>4.2300000000000004</v>
      </c>
      <c r="O221" s="79" t="s">
        <v>12</v>
      </c>
      <c r="P221" s="80">
        <f t="shared" ref="P221:P228" si="37">N221*1000</f>
        <v>4230</v>
      </c>
    </row>
    <row r="222" spans="2:16">
      <c r="B222" s="89">
        <v>4</v>
      </c>
      <c r="C222" s="90" t="s">
        <v>67</v>
      </c>
      <c r="D222" s="74">
        <f t="shared" si="30"/>
        <v>571.42857142857144</v>
      </c>
      <c r="E222" s="91">
        <v>3.9329999999999997E-2</v>
      </c>
      <c r="F222" s="92">
        <v>9.7319999999999993E-6</v>
      </c>
      <c r="G222" s="88">
        <f t="shared" si="34"/>
        <v>3.9339731999999995E-2</v>
      </c>
      <c r="H222" s="77">
        <v>645.9</v>
      </c>
      <c r="I222" s="79" t="s">
        <v>12</v>
      </c>
      <c r="J222" s="187">
        <f t="shared" si="27"/>
        <v>645900</v>
      </c>
      <c r="K222" s="77">
        <v>23.3</v>
      </c>
      <c r="L222" s="79" t="s">
        <v>12</v>
      </c>
      <c r="M222" s="80">
        <f t="shared" si="36"/>
        <v>23300</v>
      </c>
      <c r="N222" s="77">
        <v>4.63</v>
      </c>
      <c r="O222" s="79" t="s">
        <v>12</v>
      </c>
      <c r="P222" s="80">
        <f t="shared" si="37"/>
        <v>4630</v>
      </c>
    </row>
    <row r="223" spans="2:16">
      <c r="B223" s="89">
        <v>4.5</v>
      </c>
      <c r="C223" s="90" t="s">
        <v>67</v>
      </c>
      <c r="D223" s="74">
        <f t="shared" si="30"/>
        <v>642.85714285714289</v>
      </c>
      <c r="E223" s="91">
        <v>3.764E-2</v>
      </c>
      <c r="F223" s="92">
        <v>8.7229999999999993E-6</v>
      </c>
      <c r="G223" s="88">
        <f t="shared" si="34"/>
        <v>3.7648723000000002E-2</v>
      </c>
      <c r="H223" s="77">
        <v>772.93</v>
      </c>
      <c r="I223" s="79" t="s">
        <v>12</v>
      </c>
      <c r="J223" s="187">
        <f t="shared" si="27"/>
        <v>772930</v>
      </c>
      <c r="K223" s="77">
        <v>29.45</v>
      </c>
      <c r="L223" s="79" t="s">
        <v>12</v>
      </c>
      <c r="M223" s="80">
        <f t="shared" si="36"/>
        <v>29450</v>
      </c>
      <c r="N223" s="77">
        <v>5.44</v>
      </c>
      <c r="O223" s="79" t="s">
        <v>12</v>
      </c>
      <c r="P223" s="80">
        <f t="shared" si="37"/>
        <v>5440</v>
      </c>
    </row>
    <row r="224" spans="2:16">
      <c r="B224" s="89">
        <v>5</v>
      </c>
      <c r="C224" s="90" t="s">
        <v>67</v>
      </c>
      <c r="D224" s="74">
        <f t="shared" si="30"/>
        <v>714.28571428571433</v>
      </c>
      <c r="E224" s="91">
        <v>3.6319999999999998E-2</v>
      </c>
      <c r="F224" s="92">
        <v>7.9079999999999995E-6</v>
      </c>
      <c r="G224" s="88">
        <f t="shared" si="34"/>
        <v>3.6327907999999999E-2</v>
      </c>
      <c r="H224" s="77">
        <v>905.11</v>
      </c>
      <c r="I224" s="79" t="s">
        <v>12</v>
      </c>
      <c r="J224" s="187">
        <f t="shared" si="27"/>
        <v>905110</v>
      </c>
      <c r="K224" s="77">
        <v>34.9</v>
      </c>
      <c r="L224" s="79" t="s">
        <v>12</v>
      </c>
      <c r="M224" s="80">
        <f t="shared" si="36"/>
        <v>34900</v>
      </c>
      <c r="N224" s="77">
        <v>6.27</v>
      </c>
      <c r="O224" s="79" t="s">
        <v>12</v>
      </c>
      <c r="P224" s="80">
        <f t="shared" si="37"/>
        <v>6270</v>
      </c>
    </row>
    <row r="225" spans="1:16">
      <c r="B225" s="89">
        <v>5.5</v>
      </c>
      <c r="C225" s="90" t="s">
        <v>67</v>
      </c>
      <c r="D225" s="74">
        <f t="shared" si="30"/>
        <v>785.71428571428567</v>
      </c>
      <c r="E225" s="91">
        <v>3.5270000000000003E-2</v>
      </c>
      <c r="F225" s="92">
        <v>7.2370000000000003E-6</v>
      </c>
      <c r="G225" s="88">
        <f t="shared" si="34"/>
        <v>3.5277237000000003E-2</v>
      </c>
      <c r="H225" s="77">
        <v>1.04</v>
      </c>
      <c r="I225" s="78" t="s">
        <v>90</v>
      </c>
      <c r="J225" s="187">
        <f t="shared" ref="J222:J227" si="38">H225*1000000</f>
        <v>1040000</v>
      </c>
      <c r="K225" s="77">
        <v>39.9</v>
      </c>
      <c r="L225" s="79" t="s">
        <v>12</v>
      </c>
      <c r="M225" s="80">
        <f t="shared" si="36"/>
        <v>39900</v>
      </c>
      <c r="N225" s="77">
        <v>7.1</v>
      </c>
      <c r="O225" s="79" t="s">
        <v>12</v>
      </c>
      <c r="P225" s="80">
        <f t="shared" si="37"/>
        <v>7100</v>
      </c>
    </row>
    <row r="226" spans="1:16">
      <c r="B226" s="89">
        <v>6</v>
      </c>
      <c r="C226" s="90" t="s">
        <v>67</v>
      </c>
      <c r="D226" s="74">
        <f t="shared" si="30"/>
        <v>857.14285714285711</v>
      </c>
      <c r="E226" s="91">
        <v>3.4410000000000003E-2</v>
      </c>
      <c r="F226" s="92">
        <v>6.6730000000000003E-6</v>
      </c>
      <c r="G226" s="88">
        <f t="shared" si="34"/>
        <v>3.4416673000000002E-2</v>
      </c>
      <c r="H226" s="77">
        <v>1.18</v>
      </c>
      <c r="I226" s="79" t="s">
        <v>90</v>
      </c>
      <c r="J226" s="187">
        <f t="shared" si="38"/>
        <v>1180000</v>
      </c>
      <c r="K226" s="77">
        <v>44.58</v>
      </c>
      <c r="L226" s="79" t="s">
        <v>12</v>
      </c>
      <c r="M226" s="80">
        <f t="shared" si="36"/>
        <v>44580</v>
      </c>
      <c r="N226" s="77">
        <v>7.93</v>
      </c>
      <c r="O226" s="79" t="s">
        <v>12</v>
      </c>
      <c r="P226" s="80">
        <f t="shared" si="37"/>
        <v>7930</v>
      </c>
    </row>
    <row r="227" spans="1:16">
      <c r="B227" s="89">
        <v>6.5</v>
      </c>
      <c r="C227" s="90" t="s">
        <v>67</v>
      </c>
      <c r="D227" s="74">
        <f t="shared" si="30"/>
        <v>928.57142857142856</v>
      </c>
      <c r="E227" s="91">
        <v>3.3709999999999997E-2</v>
      </c>
      <c r="F227" s="92">
        <v>6.1940000000000003E-6</v>
      </c>
      <c r="G227" s="88">
        <f t="shared" si="34"/>
        <v>3.3716193999999998E-2</v>
      </c>
      <c r="H227" s="77">
        <v>1.33</v>
      </c>
      <c r="I227" s="79" t="s">
        <v>90</v>
      </c>
      <c r="J227" s="187">
        <f t="shared" si="38"/>
        <v>1330000</v>
      </c>
      <c r="K227" s="77">
        <v>49</v>
      </c>
      <c r="L227" s="79" t="s">
        <v>12</v>
      </c>
      <c r="M227" s="80">
        <f t="shared" si="36"/>
        <v>49000</v>
      </c>
      <c r="N227" s="77">
        <v>8.76</v>
      </c>
      <c r="O227" s="79" t="s">
        <v>12</v>
      </c>
      <c r="P227" s="80">
        <f t="shared" si="37"/>
        <v>8760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30"/>
        <v>1000</v>
      </c>
      <c r="E228" s="91">
        <v>3.313E-2</v>
      </c>
      <c r="F228" s="92">
        <v>5.7799999999999997E-6</v>
      </c>
      <c r="G228" s="88">
        <f t="shared" si="34"/>
        <v>3.3135779999999997E-2</v>
      </c>
      <c r="H228" s="77">
        <v>1.47</v>
      </c>
      <c r="I228" s="79" t="s">
        <v>90</v>
      </c>
      <c r="J228" s="187">
        <f>H228*1000000</f>
        <v>1470000</v>
      </c>
      <c r="K228" s="77">
        <v>53.2</v>
      </c>
      <c r="L228" s="79" t="s">
        <v>12</v>
      </c>
      <c r="M228" s="80">
        <f t="shared" si="36"/>
        <v>53200</v>
      </c>
      <c r="N228" s="77">
        <v>9.59</v>
      </c>
      <c r="O228" s="79" t="s">
        <v>12</v>
      </c>
      <c r="P228" s="80">
        <f t="shared" si="37"/>
        <v>9590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srim7Be_Si</vt:lpstr>
      <vt:lpstr>srim7Be_Al</vt:lpstr>
      <vt:lpstr>srim7Be_Au</vt:lpstr>
      <vt:lpstr>srim7Be_C</vt:lpstr>
      <vt:lpstr>srim7Be_Diamond</vt:lpstr>
      <vt:lpstr>srim7Be_Air</vt:lpstr>
      <vt:lpstr>srim7Be_Kapton</vt:lpstr>
      <vt:lpstr>srim7Be_Mylar</vt:lpstr>
      <vt:lpstr>srim7Be_EJ212</vt:lpstr>
      <vt:lpstr>srim7Be_Havar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2017-11-11T06:55:39Z</dcterms:modified>
</cp:coreProperties>
</file>